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105" windowWidth="20730" windowHeight="11760" activeTab="0"/>
  </bookViews>
  <sheets>
    <sheet name="ALTO 75 + 100% KIT" sheetId="1" r:id="rId1"/>
    <sheet name="Sheet1" sheetId="2" r:id="rId2"/>
    <sheet name="Compatibility Report" sheetId="3" r:id="rId3"/>
  </sheets>
  <definedNames/>
  <calcPr fullCalcOnLoad="1"/>
</workbook>
</file>

<file path=xl/sharedStrings.xml><?xml version="1.0" encoding="utf-8"?>
<sst xmlns="http://schemas.openxmlformats.org/spreadsheetml/2006/main" count="231" uniqueCount="143">
  <si>
    <t>weight</t>
  </si>
  <si>
    <t>Date:_______________</t>
  </si>
  <si>
    <t>1.SELLER</t>
  </si>
  <si>
    <t>2. PURCHASER</t>
  </si>
  <si>
    <t>Name:</t>
  </si>
  <si>
    <t>Address:</t>
  </si>
  <si>
    <t>City:</t>
  </si>
  <si>
    <t>Zip:</t>
  </si>
  <si>
    <t>State:</t>
  </si>
  <si>
    <t>Tel:</t>
  </si>
  <si>
    <t>Email:</t>
  </si>
  <si>
    <t>www</t>
  </si>
  <si>
    <t>(gram)</t>
  </si>
  <si>
    <t>ALTO 75% KIT</t>
  </si>
  <si>
    <t>STANDARD ITEMS INCLUDED IN PRICE OF 75% KIT</t>
  </si>
  <si>
    <t>NOT INCLUDED IN ALTO 75% KIT</t>
  </si>
  <si>
    <t>engine, engine mount kit, engine mount, heating kit, seat belts, instrument and avionics packages, paint of the airplane, upholstery, wiring kit, ventilation kit</t>
  </si>
  <si>
    <t>Engine</t>
  </si>
  <si>
    <t>Rotax 912ULS 100HP</t>
  </si>
  <si>
    <t>call for price quotation</t>
  </si>
  <si>
    <t>Rotax 912UL 80HP</t>
  </si>
  <si>
    <t>Upholstery</t>
  </si>
  <si>
    <t>GPS Options</t>
  </si>
  <si>
    <t>Delivery Address</t>
  </si>
  <si>
    <t>Estimated Delivery Date</t>
  </si>
  <si>
    <t>Options</t>
  </si>
  <si>
    <t>Valid from January 01.01.2014</t>
  </si>
  <si>
    <t>richardstubbs@mweb.co.za</t>
  </si>
  <si>
    <t xml:space="preserve"> </t>
  </si>
  <si>
    <t>AAA cc t/a Sabre Aircraft</t>
  </si>
  <si>
    <t>P O Box 469 Witkoppen</t>
  </si>
  <si>
    <t>Johannesburg</t>
  </si>
  <si>
    <t>Gauteng RSA</t>
  </si>
  <si>
    <t>www.aircraftafrica.co.za</t>
  </si>
  <si>
    <t>Price in EUR</t>
  </si>
  <si>
    <t>ZAR</t>
  </si>
  <si>
    <t>Total</t>
  </si>
  <si>
    <t>Other Options</t>
  </si>
  <si>
    <t>tinted blue or brown plexi canopy upgrade</t>
  </si>
  <si>
    <t xml:space="preserve">electric fuel pump kit </t>
  </si>
  <si>
    <t>electric flaps and trim for for ALTO kit</t>
  </si>
  <si>
    <t xml:space="preserve">interior cockpit painting; RAL code: </t>
  </si>
  <si>
    <t>cabin heating kit + control cable</t>
  </si>
  <si>
    <t>Kunzelman wing-tip strobes + LED position lights -fitted</t>
  </si>
  <si>
    <t>Rotax 912 series water radiator</t>
  </si>
  <si>
    <t>centre panel mounted throttle + choke control cables</t>
  </si>
  <si>
    <t>foot step L + R</t>
  </si>
  <si>
    <t>aluminum side panels, not upholstered - L + R</t>
  </si>
  <si>
    <t>Kaspar fuel valve L+ R + OFF with the start function</t>
  </si>
  <si>
    <t xml:space="preserve">12V power plug - uninstalled </t>
  </si>
  <si>
    <t>headset holders</t>
  </si>
  <si>
    <t>waterproof cloth canopy cover</t>
  </si>
  <si>
    <t>Packing Charges</t>
  </si>
  <si>
    <t>Shipping Charges</t>
  </si>
  <si>
    <t>blank unpainted aluminium instrument panel</t>
  </si>
  <si>
    <t>aircraft tow bar</t>
  </si>
  <si>
    <t xml:space="preserve">factory prepaired painted/vinyl covered aluminium panel according to customer layout </t>
  </si>
  <si>
    <t xml:space="preserve">exterior single colour painting - RAL code: </t>
  </si>
  <si>
    <t>+27 83 655 0355</t>
  </si>
  <si>
    <t xml:space="preserve">customer specific propeller option  </t>
  </si>
  <si>
    <t>EXW insured shipping estimate including VAT</t>
  </si>
  <si>
    <t xml:space="preserve">Ref: </t>
  </si>
  <si>
    <t>Purchase Agreement/Order No:_________________________</t>
  </si>
  <si>
    <t>Constant speed prop Woodcomp SR3000/2W</t>
  </si>
  <si>
    <t xml:space="preserve">Rotax overflow bottle  </t>
  </si>
  <si>
    <t>wheel spats installed &amp; painted RAL code:</t>
  </si>
  <si>
    <t>Rotax 912 series water thermostat</t>
  </si>
  <si>
    <t>Rotax 912 series engine oil thermostat</t>
  </si>
  <si>
    <t xml:space="preserve">LED landing light - wing mounted </t>
  </si>
  <si>
    <t>LED landing light - lower engine cowl mounted</t>
  </si>
  <si>
    <t>glider tow systém</t>
  </si>
  <si>
    <t>standard ALTO fitted carpet set</t>
  </si>
  <si>
    <t xml:space="preserve">Container packing &amp; customs clearing documentation </t>
  </si>
  <si>
    <t xml:space="preserve">ALTO 100% factory prepared 600kg LSA kit </t>
  </si>
  <si>
    <t xml:space="preserve">Price list is subject to change anytime without prior notice. All prices are EUR Based. Listed prices are subject to current buying exchange rates at the time transfers are made. </t>
  </si>
  <si>
    <t>Rotax airbox kit + control cable</t>
  </si>
  <si>
    <t xml:space="preserve">lightweight DF 250 12V gell battery &amp; support bracket </t>
  </si>
  <si>
    <t xml:space="preserve">Rotax 912 series oil cooler </t>
  </si>
  <si>
    <t xml:space="preserve">attachment brackets for oil cooler, water radiator + oil reservoir </t>
  </si>
  <si>
    <t>customer specific graphic adhesive foil design</t>
  </si>
  <si>
    <t>TBC</t>
  </si>
  <si>
    <t>cockpit ventilation kit - pre-installed</t>
  </si>
  <si>
    <t xml:space="preserve">unpainted wheel spats fitted </t>
  </si>
  <si>
    <t>ignition key switch - on, off, magnetos L + R as separate switches</t>
  </si>
  <si>
    <t>Complete fitted exhaust/muffler assembly factory prepared with welded flanges - all parts ready for easy installation on Rotax 912 series engines</t>
  </si>
  <si>
    <t>standard FITI 3 blade ground adjustable propeller with leading edge protection &amp; composite spinner</t>
  </si>
  <si>
    <t xml:space="preserve">baggage net cover </t>
  </si>
  <si>
    <t xml:space="preserve">painted spinner - RAL code: </t>
  </si>
  <si>
    <t>Koger sunshade</t>
  </si>
  <si>
    <t>FlyDat panel mounted flap &amp; trim selector</t>
  </si>
  <si>
    <t>Fully assembled airframe including undercarriage, canopy, control kit, hydraulic brakes, engine cowls, winglets, empennage fiberglass tips. Documents supplied: packing list.</t>
  </si>
  <si>
    <t xml:space="preserve">Analog engine instuments: RPM, CHT, OT, OP, Flying instruments: ASI, ALT,VSI, ball, compas, L+ R fuel level,wheels with hydraulic brakes, central brake with parking, integral 2 x 55 litre wingtanks, single-coloured design, FITI 3 blade ground adjustable propeller &amp; spinner, electric flaps &amp; trim control, safety belts, 12V battery, textile upholstery &amp; dual control sticks </t>
  </si>
  <si>
    <t>ALTO TG 100% KIT</t>
  </si>
  <si>
    <t>safety belt set in either black or red</t>
  </si>
  <si>
    <t>anolog engine and flying instrument package</t>
  </si>
  <si>
    <t xml:space="preserve">balistic parachute systém: Galaxy or Junkers </t>
  </si>
  <si>
    <t xml:space="preserve">2 x welded Rotax thread type EGT exhaust probes </t>
  </si>
  <si>
    <t>colour matched tinted sliding ventilation windows</t>
  </si>
  <si>
    <t>factory preparation for auto-pilot systems</t>
  </si>
  <si>
    <t xml:space="preserve">customer specific exterior colour design painting including canopy sun shield  - if requested </t>
  </si>
  <si>
    <t>engine mount for Rotax series engines + hardware</t>
  </si>
  <si>
    <t>Rotax 912uls 100hp engine</t>
  </si>
  <si>
    <t xml:space="preserve">Rotax 912ul  80hp engine </t>
  </si>
  <si>
    <t xml:space="preserve">foam seat cushions - L+ R (leather upholstered) </t>
  </si>
  <si>
    <t xml:space="preserve">foam seat cushions - L+ R (fabric upholstered) </t>
  </si>
  <si>
    <r>
      <t xml:space="preserve">Fully assembled wings with option of integral wing tanks if required, fully assembled ailerons and flaps, fully assembled bottom part of the airframe, the rest of skins are pre-cut for finishing of the airplane. Control kit, undercarriage kit including wheels, hydraulic brakes, canopy, engine cowl included. </t>
    </r>
    <r>
      <rPr>
        <b/>
        <u val="single"/>
        <sz val="12"/>
        <color indexed="18"/>
        <rFont val="Arial Narrow"/>
        <family val="0"/>
      </rPr>
      <t>Documents supplied: full set of drawings,construction manual, packing list.</t>
    </r>
  </si>
  <si>
    <t>Sub-Total</t>
  </si>
  <si>
    <t>Code</t>
  </si>
  <si>
    <t>Total ZAR</t>
  </si>
  <si>
    <t>Price Fluctuation</t>
  </si>
  <si>
    <t>Validity</t>
  </si>
  <si>
    <t>Other Charges</t>
  </si>
  <si>
    <t xml:space="preserve">All </t>
  </si>
  <si>
    <t>TOTAL ALL OPTIONS</t>
  </si>
  <si>
    <t>Enter the cost in EUR below</t>
  </si>
  <si>
    <t>Note No.</t>
  </si>
  <si>
    <t>Ref</t>
  </si>
  <si>
    <t>Specify</t>
  </si>
  <si>
    <t>OPTIONAL EQUIPMENT</t>
  </si>
  <si>
    <t>Grand Total</t>
  </si>
  <si>
    <t xml:space="preserve"> € -  </t>
  </si>
  <si>
    <t>Number Ordered</t>
  </si>
  <si>
    <t>ALTO TG + ROTAX 912UL 80HP ENGINE</t>
  </si>
  <si>
    <t>ALTO TG + ROTAX 912ULS 100 HP ENGINE</t>
  </si>
  <si>
    <t>ALTO TG + ROTAX 912IS 100HP FUEL INJECTED ENGINE</t>
  </si>
  <si>
    <t>Rotax 912is 100hp fuel injected engine</t>
  </si>
  <si>
    <t>ALTO TG RTF</t>
  </si>
  <si>
    <t>ALTO 100% LSA KIT OPTION</t>
  </si>
  <si>
    <t>ALTO 100% LSA KIT</t>
  </si>
  <si>
    <t>ALTO TG LSA 'READY TO FLY'</t>
  </si>
  <si>
    <t>Engine, engine mount and hardware, heating kit, seat belts, instrument and avionics packages, paint, upholstery, wiring or aircraft ventilation are not included in ALTO kits</t>
  </si>
  <si>
    <t xml:space="preserve">ALTO TG LSA KIT AND READY TO FLY OPTIONAL EQUIPMENT LIST                                    (Highlighted items are inclusive with 'ready to fly' models)  </t>
  </si>
  <si>
    <t xml:space="preserve">ALTO TG LSA INCLUDING SELECTED ROTAX ENGINE </t>
  </si>
  <si>
    <t>AAA cc t/a Sabre Aircraft 'ALTO' Price Calculator</t>
  </si>
  <si>
    <t>Buying Exchange Rate</t>
  </si>
  <si>
    <t>Compatibility Report for ALTO PRICE LIST.xlsx</t>
  </si>
  <si>
    <t>Run on 25/06/2014 16:46</t>
  </si>
  <si>
    <t>The following features in this workbook are not supported by earlier versions of Excel. These features may be lost or degraded when opening this workbook in an earlier version of Excel or if you save this workbook in an earlier file format.</t>
  </si>
  <si>
    <t>Significant loss of functionality</t>
  </si>
  <si>
    <t># of occurrences</t>
  </si>
  <si>
    <t>Version</t>
  </si>
  <si>
    <t>This file originally contained features which were not recognized by this version of Excel. These features are not preserved when saving an OpenXML file to the XLSB file format, or vice versa.</t>
  </si>
  <si>
    <t>Excel 2007</t>
  </si>
</sst>
</file>

<file path=xl/styles.xml><?xml version="1.0" encoding="utf-8"?>
<styleSheet xmlns="http://schemas.openxmlformats.org/spreadsheetml/2006/main">
  <numFmts count="2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 #,##0_-;\-* #,##0_-;_-* &quot;-&quot;_-;_-@_-"/>
    <numFmt numFmtId="170" formatCode="_-&quot;R&quot;* #,##0.00_-;\-&quot;R&quot;* #,##0.00_-;_-&quot;R&quot;* &quot;-&quot;??_-;_-@_-"/>
    <numFmt numFmtId="171" formatCode="_-* #,##0.00_-;\-* #,##0.00_-;_-* &quot;-&quot;??_-;_-@_-"/>
    <numFmt numFmtId="172" formatCode="_-* #,##0.00\ &quot;Kč&quot;_-;\-* #,##0.00\ &quot;Kč&quot;_-;_-* &quot;-&quot;??\ &quot;Kč&quot;_-;_-@_-"/>
    <numFmt numFmtId="173" formatCode="#,##0.0\ [$€-1]"/>
    <numFmt numFmtId="174" formatCode="_-* #,##0.00\ [$€-1]_-;\-* #,##0.00\ [$€-1]_-;_-* &quot;-&quot;??\ [$€-1]_-;_-@_-"/>
    <numFmt numFmtId="175" formatCode="_-[$€-2]\ * #,##0.00_-;\-[$€-2]\ * #,##0.00_-;_-[$€-2]\ * &quot;-&quot;??_-;_-@_-"/>
    <numFmt numFmtId="176" formatCode="_ [$€-2]\ * #,##0.00_ ;_ [$€-2]\ * \-#,##0.00_ ;_ [$€-2]\ * &quot;-&quot;??_ ;_ @_ "/>
    <numFmt numFmtId="177" formatCode="[$€-2]\ #,##0.00;[$€-2]\ \-#,##0.00"/>
  </numFmts>
  <fonts count="84">
    <font>
      <sz val="10"/>
      <name val="Arial CE"/>
      <family val="0"/>
    </font>
    <font>
      <sz val="12"/>
      <color indexed="8"/>
      <name val="Calibri"/>
      <family val="2"/>
    </font>
    <font>
      <u val="single"/>
      <sz val="10"/>
      <color indexed="12"/>
      <name val="Arial CE"/>
      <family val="0"/>
    </font>
    <font>
      <sz val="12"/>
      <name val="Arial Narrow"/>
      <family val="0"/>
    </font>
    <font>
      <b/>
      <sz val="12"/>
      <name val="Arial Narrow"/>
      <family val="0"/>
    </font>
    <font>
      <b/>
      <sz val="12"/>
      <color indexed="10"/>
      <name val="Arial Narrow"/>
      <family val="0"/>
    </font>
    <font>
      <u val="single"/>
      <sz val="12"/>
      <color indexed="12"/>
      <name val="Arial Narrow"/>
      <family val="0"/>
    </font>
    <font>
      <sz val="12"/>
      <color indexed="9"/>
      <name val="Arial Narrow"/>
      <family val="0"/>
    </font>
    <font>
      <b/>
      <u val="single"/>
      <sz val="12"/>
      <color indexed="18"/>
      <name val="Arial Narrow"/>
      <family val="0"/>
    </font>
    <font>
      <i/>
      <sz val="12"/>
      <name val="Arial Narrow"/>
      <family val="0"/>
    </font>
    <font>
      <b/>
      <sz val="9"/>
      <name val="Arial Narrow"/>
      <family val="2"/>
    </font>
    <font>
      <b/>
      <sz val="10"/>
      <name val="Arial Narrow"/>
      <family val="2"/>
    </font>
    <font>
      <sz val="18"/>
      <name val="Arial Narrow"/>
      <family val="2"/>
    </font>
    <font>
      <sz val="11"/>
      <name val="Arial Narrow"/>
      <family val="2"/>
    </font>
    <font>
      <b/>
      <sz val="10"/>
      <name val="Arial CE"/>
      <family val="0"/>
    </font>
    <font>
      <sz val="12"/>
      <color indexed="9"/>
      <name val="Calibri"/>
      <family val="2"/>
    </font>
    <font>
      <sz val="12"/>
      <color indexed="20"/>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b/>
      <sz val="12"/>
      <color indexed="8"/>
      <name val="Calibri"/>
      <family val="2"/>
    </font>
    <font>
      <sz val="12"/>
      <color indexed="10"/>
      <name val="Calibri"/>
      <family val="2"/>
    </font>
    <font>
      <sz val="12"/>
      <color indexed="22"/>
      <name val="Arial Narrow"/>
      <family val="0"/>
    </font>
    <font>
      <sz val="12"/>
      <color indexed="18"/>
      <name val="Arial Narrow"/>
      <family val="0"/>
    </font>
    <font>
      <b/>
      <sz val="12"/>
      <color indexed="18"/>
      <name val="Arial Narrow"/>
      <family val="0"/>
    </font>
    <font>
      <sz val="12"/>
      <color indexed="56"/>
      <name val="Arial Narrow"/>
      <family val="0"/>
    </font>
    <font>
      <b/>
      <sz val="12"/>
      <color indexed="9"/>
      <name val="Arial Narrow"/>
      <family val="0"/>
    </font>
    <font>
      <b/>
      <sz val="11"/>
      <color indexed="9"/>
      <name val="Arial Narrow"/>
      <family val="2"/>
    </font>
    <font>
      <b/>
      <sz val="12"/>
      <color indexed="62"/>
      <name val="Arial Narrow"/>
      <family val="2"/>
    </font>
    <font>
      <b/>
      <sz val="10"/>
      <color indexed="9"/>
      <name val="Arial Narrow"/>
      <family val="2"/>
    </font>
    <font>
      <b/>
      <sz val="9"/>
      <color indexed="9"/>
      <name val="Arial Narrow"/>
      <family val="2"/>
    </font>
    <font>
      <b/>
      <sz val="12"/>
      <color indexed="60"/>
      <name val="Arial Narrow"/>
      <family val="0"/>
    </font>
    <font>
      <i/>
      <sz val="12"/>
      <color indexed="9"/>
      <name val="Arial Narrow"/>
      <family val="2"/>
    </font>
    <font>
      <b/>
      <i/>
      <sz val="12"/>
      <color indexed="9"/>
      <name val="Arial Narrow"/>
      <family val="2"/>
    </font>
    <font>
      <b/>
      <sz val="10"/>
      <color indexed="8"/>
      <name val="Arial Narrow"/>
      <family val="2"/>
    </font>
    <font>
      <sz val="28"/>
      <color indexed="9"/>
      <name val="Arial Narrow"/>
      <family val="2"/>
    </font>
    <font>
      <sz val="10"/>
      <color indexed="9"/>
      <name val="Arial CE"/>
      <family val="0"/>
    </font>
    <font>
      <sz val="11"/>
      <color indexed="9"/>
      <name val="Arial Narrow"/>
      <family val="2"/>
    </font>
    <font>
      <b/>
      <u val="single"/>
      <sz val="10.5"/>
      <color indexed="9"/>
      <name val="Arial"/>
      <family val="0"/>
    </font>
    <font>
      <b/>
      <sz val="9"/>
      <color indexed="9"/>
      <name val="Arial"/>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2"/>
      <color theme="0" tint="-0.04997999966144562"/>
      <name val="Arial Narrow"/>
      <family val="0"/>
    </font>
    <font>
      <sz val="12"/>
      <color rgb="FF000090"/>
      <name val="Arial Narrow"/>
      <family val="0"/>
    </font>
    <font>
      <b/>
      <sz val="12"/>
      <color rgb="FF000090"/>
      <name val="Arial Narrow"/>
      <family val="0"/>
    </font>
    <font>
      <b/>
      <sz val="12"/>
      <color rgb="FFFF0000"/>
      <name val="Arial Narrow"/>
      <family val="0"/>
    </font>
    <font>
      <sz val="12"/>
      <color rgb="FF1F497D"/>
      <name val="Arial Narrow"/>
      <family val="0"/>
    </font>
    <font>
      <b/>
      <sz val="12"/>
      <color theme="0"/>
      <name val="Arial Narrow"/>
      <family val="0"/>
    </font>
    <font>
      <b/>
      <sz val="11"/>
      <color theme="0"/>
      <name val="Arial Narrow"/>
      <family val="2"/>
    </font>
    <font>
      <b/>
      <sz val="12"/>
      <color theme="3" tint="0.39998000860214233"/>
      <name val="Arial Narrow"/>
      <family val="2"/>
    </font>
    <font>
      <sz val="12"/>
      <color theme="0"/>
      <name val="Arial Narrow"/>
      <family val="2"/>
    </font>
    <font>
      <b/>
      <sz val="10"/>
      <color theme="0"/>
      <name val="Arial Narrow"/>
      <family val="2"/>
    </font>
    <font>
      <b/>
      <sz val="9"/>
      <color theme="0"/>
      <name val="Arial Narrow"/>
      <family val="2"/>
    </font>
    <font>
      <b/>
      <sz val="12"/>
      <color theme="9" tint="-0.4999699890613556"/>
      <name val="Arial Narrow"/>
      <family val="0"/>
    </font>
    <font>
      <i/>
      <sz val="12"/>
      <color theme="0"/>
      <name val="Arial Narrow"/>
      <family val="2"/>
    </font>
    <font>
      <b/>
      <i/>
      <sz val="12"/>
      <color theme="0"/>
      <name val="Arial Narrow"/>
      <family val="2"/>
    </font>
    <font>
      <b/>
      <sz val="10"/>
      <color theme="1"/>
      <name val="Arial Narrow"/>
      <family val="2"/>
    </font>
    <font>
      <sz val="10"/>
      <color theme="0"/>
      <name val="Arial CE"/>
      <family val="0"/>
    </font>
    <font>
      <sz val="11"/>
      <color theme="0"/>
      <name val="Arial Narrow"/>
      <family val="2"/>
    </font>
    <font>
      <sz val="28"/>
      <color theme="0"/>
      <name val="Arial Narrow"/>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42"/>
        <bgColor indexed="64"/>
      </patternFill>
    </fill>
    <fill>
      <patternFill patternType="solid">
        <fgColor theme="4" tint="0.3999499976634979"/>
        <bgColor indexed="64"/>
      </patternFill>
    </fill>
    <fill>
      <patternFill patternType="solid">
        <fgColor indexed="9"/>
        <bgColor indexed="64"/>
      </patternFill>
    </fill>
    <fill>
      <patternFill patternType="solid">
        <fgColor theme="3" tint="0.39998000860214233"/>
        <bgColor indexed="64"/>
      </patternFill>
    </fill>
    <fill>
      <patternFill patternType="solid">
        <fgColor theme="3" tint="0.5999900102615356"/>
        <bgColor indexed="64"/>
      </patternFill>
    </fill>
    <fill>
      <patternFill patternType="solid">
        <fgColor theme="0" tint="-0.3499799966812134"/>
        <bgColor indexed="64"/>
      </patternFill>
    </fill>
    <fill>
      <patternFill patternType="solid">
        <fgColor theme="0" tint="-0.1499900072813034"/>
        <bgColor indexed="64"/>
      </patternFill>
    </fill>
    <fill>
      <patternFill patternType="solid">
        <fgColor theme="2" tint="-0.24997000396251678"/>
        <bgColor indexed="64"/>
      </patternFill>
    </fill>
    <fill>
      <patternFill patternType="solid">
        <fgColor theme="1"/>
        <bgColor indexed="64"/>
      </patternFill>
    </fill>
    <fill>
      <patternFill patternType="solid">
        <fgColor rgb="FFAFB6DB"/>
        <bgColor indexed="64"/>
      </patternFill>
    </fill>
    <fill>
      <patternFill patternType="solid">
        <fgColor theme="0" tint="-0.4999699890613556"/>
        <bgColor indexed="64"/>
      </patternFill>
    </fill>
    <fill>
      <patternFill patternType="solid">
        <fgColor theme="0" tint="-0.4999699890613556"/>
        <bgColor indexed="64"/>
      </patternFill>
    </fill>
    <fill>
      <patternFill patternType="solid">
        <fgColor rgb="FFD2D5D8"/>
        <bgColor indexed="64"/>
      </patternFill>
    </fill>
    <fill>
      <patternFill patternType="solid">
        <fgColor indexed="47"/>
        <bgColor indexed="64"/>
      </patternFill>
    </fill>
    <fill>
      <patternFill patternType="solid">
        <fgColor indexed="13"/>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s>
  <cellStyleXfs count="62">
    <xf numFmtId="0" fontId="0" fillId="0" borderId="0">
      <alignment/>
      <protection/>
    </xf>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2" fontId="0" fillId="0" borderId="0" applyFont="0" applyFill="0" applyBorder="0" applyAlignment="0" applyProtection="0"/>
    <xf numFmtId="168" fontId="0"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2"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245">
    <xf numFmtId="0" fontId="0" fillId="0" borderId="0" xfId="0" applyAlignment="1">
      <alignment/>
    </xf>
    <xf numFmtId="49" fontId="3" fillId="0" borderId="0" xfId="0" applyNumberFormat="1" applyFont="1" applyFill="1" applyAlignment="1">
      <alignment horizontal="center" vertical="center"/>
    </xf>
    <xf numFmtId="172" fontId="3" fillId="0" borderId="0" xfId="44" applyFont="1" applyFill="1" applyAlignment="1">
      <alignment horizontal="center" vertical="center"/>
    </xf>
    <xf numFmtId="174" fontId="3" fillId="0" borderId="0" xfId="44" applyNumberFormat="1" applyFont="1" applyFill="1" applyAlignment="1">
      <alignment horizontal="center" vertical="center"/>
    </xf>
    <xf numFmtId="0" fontId="3" fillId="0" borderId="0" xfId="0" applyFont="1" applyAlignment="1">
      <alignment/>
    </xf>
    <xf numFmtId="0" fontId="3" fillId="0" borderId="0" xfId="0" applyFont="1" applyFill="1" applyAlignment="1">
      <alignment horizontal="center" vertical="center"/>
    </xf>
    <xf numFmtId="0" fontId="4" fillId="0" borderId="0" xfId="0" applyFont="1" applyFill="1" applyAlignment="1">
      <alignment horizontal="center" vertical="center"/>
    </xf>
    <xf numFmtId="0" fontId="5" fillId="0" borderId="0" xfId="0" applyFont="1" applyFill="1" applyAlignment="1">
      <alignment horizontal="left" vertical="center"/>
    </xf>
    <xf numFmtId="0" fontId="4" fillId="0" borderId="0" xfId="0" applyFont="1" applyFill="1" applyAlignment="1">
      <alignment horizontal="left" vertical="center"/>
    </xf>
    <xf numFmtId="49" fontId="4" fillId="0" borderId="0" xfId="0" applyNumberFormat="1" applyFont="1" applyFill="1" applyAlignment="1">
      <alignment horizontal="left" vertical="center"/>
    </xf>
    <xf numFmtId="0" fontId="3" fillId="0" borderId="0" xfId="0" applyFont="1" applyFill="1" applyAlignment="1">
      <alignment horizontal="left" vertical="center"/>
    </xf>
    <xf numFmtId="49" fontId="3" fillId="0" borderId="0" xfId="0" applyNumberFormat="1" applyFont="1" applyFill="1" applyAlignment="1">
      <alignment horizontal="left" vertical="center"/>
    </xf>
    <xf numFmtId="172" fontId="3" fillId="0" borderId="10" xfId="44" applyFont="1" applyFill="1" applyBorder="1" applyAlignment="1">
      <alignment horizontal="left" vertical="center"/>
    </xf>
    <xf numFmtId="0" fontId="3" fillId="0" borderId="11" xfId="0" applyFont="1" applyFill="1" applyBorder="1" applyAlignment="1">
      <alignment horizontal="left" vertical="center"/>
    </xf>
    <xf numFmtId="0" fontId="3" fillId="0" borderId="10" xfId="0" applyFont="1" applyFill="1" applyBorder="1" applyAlignment="1">
      <alignment horizontal="left" vertical="center"/>
    </xf>
    <xf numFmtId="174" fontId="3" fillId="0" borderId="0" xfId="44" applyNumberFormat="1" applyFont="1" applyFill="1" applyAlignment="1">
      <alignment horizontal="left" vertical="center"/>
    </xf>
    <xf numFmtId="0" fontId="4" fillId="0" borderId="0" xfId="0" applyFont="1" applyFill="1" applyAlignment="1">
      <alignment horizontal="right" vertical="center"/>
    </xf>
    <xf numFmtId="0" fontId="3" fillId="0" borderId="0" xfId="0" applyFont="1" applyFill="1" applyAlignment="1">
      <alignment horizontal="right" vertical="center"/>
    </xf>
    <xf numFmtId="49" fontId="3" fillId="0" borderId="11" xfId="0" applyNumberFormat="1" applyFont="1" applyFill="1" applyBorder="1" applyAlignment="1">
      <alignment horizontal="left" vertical="center"/>
    </xf>
    <xf numFmtId="0" fontId="6" fillId="0" borderId="11" xfId="52" applyFont="1" applyFill="1" applyBorder="1" applyAlignment="1" applyProtection="1">
      <alignment horizontal="left" vertical="center"/>
      <protection/>
    </xf>
    <xf numFmtId="0" fontId="66" fillId="33" borderId="0" xfId="0" applyFont="1" applyFill="1" applyBorder="1" applyAlignment="1">
      <alignment horizontal="left" vertical="center"/>
    </xf>
    <xf numFmtId="0" fontId="67" fillId="0" borderId="12" xfId="0" applyFont="1" applyBorder="1" applyAlignment="1">
      <alignment horizontal="center" vertical="center"/>
    </xf>
    <xf numFmtId="0" fontId="68" fillId="0" borderId="12" xfId="0" applyFont="1" applyBorder="1" applyAlignment="1">
      <alignment horizontal="center" vertical="center"/>
    </xf>
    <xf numFmtId="0" fontId="68" fillId="0" borderId="12" xfId="0" applyFont="1" applyBorder="1" applyAlignment="1">
      <alignment horizontal="left" vertical="center"/>
    </xf>
    <xf numFmtId="49" fontId="67" fillId="0" borderId="12" xfId="0" applyNumberFormat="1" applyFont="1" applyBorder="1" applyAlignment="1">
      <alignment horizontal="center" vertical="center"/>
    </xf>
    <xf numFmtId="172" fontId="67" fillId="0" borderId="12" xfId="44" applyFont="1" applyBorder="1" applyAlignment="1">
      <alignment horizontal="center" vertical="center"/>
    </xf>
    <xf numFmtId="174" fontId="67" fillId="0" borderId="12" xfId="44" applyNumberFormat="1" applyFont="1" applyFill="1" applyBorder="1" applyAlignment="1">
      <alignment horizontal="center" vertical="center"/>
    </xf>
    <xf numFmtId="175" fontId="67" fillId="0" borderId="12" xfId="44" applyNumberFormat="1" applyFont="1" applyFill="1" applyBorder="1" applyAlignment="1">
      <alignment horizontal="center" vertical="center"/>
    </xf>
    <xf numFmtId="0" fontId="68" fillId="34" borderId="13" xfId="0" applyFont="1" applyFill="1" applyBorder="1" applyAlignment="1">
      <alignment horizontal="center" vertical="center" wrapText="1"/>
    </xf>
    <xf numFmtId="0" fontId="67" fillId="0" borderId="13" xfId="0" applyFont="1" applyFill="1" applyBorder="1" applyAlignment="1">
      <alignment horizontal="center" vertical="center" wrapText="1"/>
    </xf>
    <xf numFmtId="0" fontId="68" fillId="0" borderId="13" xfId="0" applyFont="1" applyFill="1" applyBorder="1" applyAlignment="1">
      <alignment horizontal="center" vertical="center" wrapText="1"/>
    </xf>
    <xf numFmtId="0" fontId="68" fillId="0" borderId="13" xfId="0" applyFont="1" applyFill="1" applyBorder="1" applyAlignment="1">
      <alignment horizontal="left" vertical="center" wrapText="1"/>
    </xf>
    <xf numFmtId="1" fontId="67" fillId="0" borderId="13" xfId="0" applyNumberFormat="1" applyFont="1" applyFill="1" applyBorder="1" applyAlignment="1">
      <alignment horizontal="center" vertical="center" wrapText="1"/>
    </xf>
    <xf numFmtId="172" fontId="67" fillId="0" borderId="13" xfId="44" applyFont="1" applyFill="1" applyBorder="1" applyAlignment="1">
      <alignment horizontal="center" vertical="center" wrapText="1"/>
    </xf>
    <xf numFmtId="174" fontId="67" fillId="0" borderId="13" xfId="44" applyNumberFormat="1" applyFont="1" applyFill="1" applyBorder="1" applyAlignment="1">
      <alignment horizontal="center" vertical="center" wrapText="1"/>
    </xf>
    <xf numFmtId="175" fontId="67" fillId="0" borderId="12" xfId="44" applyNumberFormat="1" applyFont="1" applyFill="1" applyBorder="1" applyAlignment="1">
      <alignment horizontal="center" vertical="center" wrapText="1"/>
    </xf>
    <xf numFmtId="0" fontId="68" fillId="0" borderId="14" xfId="0" applyFont="1" applyFill="1" applyBorder="1" applyAlignment="1">
      <alignment horizontal="center" vertical="center" wrapText="1"/>
    </xf>
    <xf numFmtId="0" fontId="67" fillId="0" borderId="15" xfId="0" applyFont="1" applyFill="1" applyBorder="1" applyAlignment="1">
      <alignment horizontal="center" vertical="center" wrapText="1"/>
    </xf>
    <xf numFmtId="0" fontId="68" fillId="0" borderId="15" xfId="0" applyFont="1" applyFill="1" applyBorder="1" applyAlignment="1">
      <alignment horizontal="center" vertical="center" wrapText="1"/>
    </xf>
    <xf numFmtId="0" fontId="68" fillId="0" borderId="15" xfId="0" applyFont="1" applyFill="1" applyBorder="1" applyAlignment="1">
      <alignment horizontal="left" vertical="center" wrapText="1"/>
    </xf>
    <xf numFmtId="1" fontId="67" fillId="0" borderId="15" xfId="0" applyNumberFormat="1" applyFont="1" applyFill="1" applyBorder="1" applyAlignment="1">
      <alignment horizontal="center" vertical="center" wrapText="1"/>
    </xf>
    <xf numFmtId="172" fontId="67" fillId="0" borderId="15" xfId="44" applyFont="1" applyFill="1" applyBorder="1" applyAlignment="1">
      <alignment horizontal="center" vertical="center" wrapText="1"/>
    </xf>
    <xf numFmtId="174" fontId="67" fillId="0" borderId="15" xfId="44" applyNumberFormat="1" applyFont="1" applyFill="1" applyBorder="1" applyAlignment="1">
      <alignment horizontal="center" vertical="center" wrapText="1"/>
    </xf>
    <xf numFmtId="175" fontId="67" fillId="0" borderId="16" xfId="0" applyNumberFormat="1" applyFont="1" applyFill="1" applyBorder="1" applyAlignment="1">
      <alignment horizontal="center" vertical="center"/>
    </xf>
    <xf numFmtId="0" fontId="68" fillId="35" borderId="0" xfId="0" applyFont="1" applyFill="1" applyBorder="1" applyAlignment="1">
      <alignment horizontal="center" vertical="center" wrapText="1"/>
    </xf>
    <xf numFmtId="49" fontId="68" fillId="0" borderId="0" xfId="0" applyNumberFormat="1" applyFont="1" applyFill="1" applyBorder="1" applyAlignment="1">
      <alignment horizontal="center" vertical="center" wrapText="1"/>
    </xf>
    <xf numFmtId="0" fontId="3" fillId="36" borderId="12" xfId="0" applyFont="1" applyFill="1" applyBorder="1" applyAlignment="1">
      <alignment horizontal="center" vertical="center" wrapText="1"/>
    </xf>
    <xf numFmtId="0" fontId="3" fillId="0" borderId="12" xfId="0" applyFont="1" applyFill="1" applyBorder="1" applyAlignment="1">
      <alignment horizontal="left" vertical="center"/>
    </xf>
    <xf numFmtId="0" fontId="3" fillId="36" borderId="12" xfId="0" applyFont="1" applyFill="1" applyBorder="1" applyAlignment="1">
      <alignment horizontal="left" vertical="center" wrapText="1"/>
    </xf>
    <xf numFmtId="172" fontId="3" fillId="36" borderId="12" xfId="44" applyFont="1" applyFill="1" applyBorder="1" applyAlignment="1">
      <alignment horizontal="center" vertical="center" wrapText="1"/>
    </xf>
    <xf numFmtId="0" fontId="3" fillId="0" borderId="12" xfId="0" applyFont="1" applyBorder="1" applyAlignment="1">
      <alignment horizontal="left" vertical="center" wrapText="1"/>
    </xf>
    <xf numFmtId="175" fontId="3" fillId="0" borderId="12" xfId="44" applyNumberFormat="1"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12" xfId="0" applyFont="1" applyFill="1" applyBorder="1" applyAlignment="1">
      <alignment horizontal="left" vertical="center" wrapText="1"/>
    </xf>
    <xf numFmtId="0" fontId="3" fillId="33" borderId="0"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2" xfId="0" applyFont="1" applyFill="1" applyBorder="1" applyAlignment="1">
      <alignment horizontal="center" vertical="center"/>
    </xf>
    <xf numFmtId="1" fontId="3" fillId="0" borderId="12" xfId="0" applyNumberFormat="1" applyFont="1" applyFill="1" applyBorder="1" applyAlignment="1">
      <alignment horizontal="center" vertical="center" wrapText="1"/>
    </xf>
    <xf numFmtId="0" fontId="3" fillId="33" borderId="12" xfId="0" applyFont="1" applyFill="1" applyBorder="1" applyAlignment="1">
      <alignment horizontal="center" vertical="center"/>
    </xf>
    <xf numFmtId="1" fontId="3" fillId="33" borderId="12" xfId="0" applyNumberFormat="1" applyFont="1" applyFill="1" applyBorder="1" applyAlignment="1">
      <alignment horizontal="center" vertical="center" wrapText="1"/>
    </xf>
    <xf numFmtId="0" fontId="3" fillId="33" borderId="12" xfId="52" applyFont="1" applyFill="1" applyBorder="1" applyAlignment="1" applyProtection="1">
      <alignment horizontal="center" vertical="center"/>
      <protection/>
    </xf>
    <xf numFmtId="0" fontId="3" fillId="0" borderId="0" xfId="0" applyFont="1" applyAlignment="1">
      <alignment horizontal="left"/>
    </xf>
    <xf numFmtId="175" fontId="3" fillId="0" borderId="0" xfId="0" applyNumberFormat="1" applyFont="1" applyAlignment="1">
      <alignment/>
    </xf>
    <xf numFmtId="0" fontId="3" fillId="0" borderId="0" xfId="0" applyFont="1" applyBorder="1" applyAlignment="1">
      <alignment/>
    </xf>
    <xf numFmtId="49" fontId="68" fillId="37" borderId="0" xfId="0" applyNumberFormat="1" applyFont="1" applyFill="1" applyBorder="1" applyAlignment="1">
      <alignment horizontal="center" vertical="center" wrapText="1"/>
    </xf>
    <xf numFmtId="0" fontId="3" fillId="0" borderId="12" xfId="0" applyFont="1" applyBorder="1" applyAlignment="1">
      <alignment/>
    </xf>
    <xf numFmtId="0" fontId="3" fillId="0" borderId="12" xfId="0" applyFont="1" applyBorder="1" applyAlignment="1">
      <alignment horizontal="center"/>
    </xf>
    <xf numFmtId="0" fontId="4" fillId="33" borderId="0" xfId="0" applyFont="1" applyFill="1" applyBorder="1" applyAlignment="1">
      <alignment horizontal="center" vertical="center" wrapText="1"/>
    </xf>
    <xf numFmtId="0" fontId="7" fillId="33" borderId="0" xfId="0" applyFont="1" applyFill="1" applyBorder="1" applyAlignment="1">
      <alignment horizontal="center" vertical="center"/>
    </xf>
    <xf numFmtId="0" fontId="69" fillId="33" borderId="0" xfId="0" applyFont="1" applyFill="1" applyBorder="1" applyAlignment="1">
      <alignment horizontal="center" vertical="center"/>
    </xf>
    <xf numFmtId="173" fontId="3" fillId="33" borderId="0" xfId="0" applyNumberFormat="1" applyFont="1" applyFill="1" applyBorder="1" applyAlignment="1">
      <alignment horizontal="center" vertical="center"/>
    </xf>
    <xf numFmtId="0" fontId="3" fillId="33" borderId="0" xfId="0" applyFont="1" applyFill="1" applyAlignment="1">
      <alignment/>
    </xf>
    <xf numFmtId="173" fontId="4" fillId="33" borderId="0" xfId="0" applyNumberFormat="1" applyFont="1" applyFill="1" applyBorder="1" applyAlignment="1">
      <alignment horizontal="center" vertical="center"/>
    </xf>
    <xf numFmtId="0" fontId="3" fillId="33" borderId="0" xfId="0" applyFont="1" applyFill="1" applyBorder="1" applyAlignment="1">
      <alignment/>
    </xf>
    <xf numFmtId="0" fontId="70" fillId="33" borderId="0" xfId="0" applyFont="1" applyFill="1" applyAlignment="1">
      <alignment vertical="center"/>
    </xf>
    <xf numFmtId="0" fontId="3" fillId="33" borderId="0" xfId="0" applyFont="1" applyFill="1" applyAlignment="1">
      <alignment horizontal="left"/>
    </xf>
    <xf numFmtId="175" fontId="3" fillId="33" borderId="0" xfId="0" applyNumberFormat="1" applyFont="1" applyFill="1" applyAlignment="1">
      <alignment/>
    </xf>
    <xf numFmtId="175" fontId="3" fillId="0" borderId="16" xfId="44" applyNumberFormat="1" applyFont="1" applyFill="1" applyBorder="1" applyAlignment="1">
      <alignment horizontal="center" vertical="center"/>
    </xf>
    <xf numFmtId="175" fontId="3" fillId="0" borderId="17" xfId="44" applyNumberFormat="1" applyFont="1" applyFill="1" applyBorder="1" applyAlignment="1">
      <alignment horizontal="left" vertical="center"/>
    </xf>
    <xf numFmtId="175" fontId="3" fillId="0" borderId="17" xfId="44" applyNumberFormat="1" applyFont="1" applyFill="1" applyBorder="1" applyAlignment="1">
      <alignment horizontal="center" vertical="center"/>
    </xf>
    <xf numFmtId="0" fontId="4" fillId="33" borderId="0" xfId="0" applyFont="1" applyFill="1" applyBorder="1" applyAlignment="1">
      <alignment horizontal="center" vertical="center"/>
    </xf>
    <xf numFmtId="0" fontId="4" fillId="0" borderId="0" xfId="0" applyFont="1" applyAlignment="1">
      <alignment/>
    </xf>
    <xf numFmtId="0" fontId="4" fillId="33" borderId="0" xfId="0" applyFont="1" applyFill="1" applyAlignment="1">
      <alignment/>
    </xf>
    <xf numFmtId="49" fontId="71" fillId="38" borderId="0" xfId="44" applyNumberFormat="1" applyFont="1" applyFill="1" applyBorder="1" applyAlignment="1">
      <alignment horizontal="center" vertical="center" wrapText="1"/>
    </xf>
    <xf numFmtId="0" fontId="72" fillId="37" borderId="13" xfId="0" applyFont="1" applyFill="1" applyBorder="1" applyAlignment="1">
      <alignment horizontal="center" vertical="center" wrapText="1"/>
    </xf>
    <xf numFmtId="170" fontId="73" fillId="38" borderId="16" xfId="44" applyNumberFormat="1" applyFont="1" applyFill="1" applyBorder="1" applyAlignment="1">
      <alignment horizontal="center" vertical="center" wrapText="1"/>
    </xf>
    <xf numFmtId="170" fontId="3" fillId="0" borderId="18" xfId="44" applyNumberFormat="1" applyFont="1" applyFill="1" applyBorder="1" applyAlignment="1">
      <alignment horizontal="center" vertical="center" wrapText="1"/>
    </xf>
    <xf numFmtId="49" fontId="3" fillId="39" borderId="0" xfId="0" applyNumberFormat="1" applyFont="1" applyFill="1" applyBorder="1" applyAlignment="1">
      <alignment horizontal="center" vertical="center" wrapText="1"/>
    </xf>
    <xf numFmtId="0" fontId="74" fillId="39" borderId="12" xfId="0" applyFont="1" applyFill="1" applyBorder="1" applyAlignment="1">
      <alignment horizontal="center" vertical="center" wrapText="1"/>
    </xf>
    <xf numFmtId="0" fontId="3" fillId="40" borderId="12" xfId="0" applyFont="1" applyFill="1" applyBorder="1" applyAlignment="1">
      <alignment horizontal="center" vertical="center" wrapText="1"/>
    </xf>
    <xf numFmtId="49" fontId="4" fillId="39" borderId="0" xfId="0" applyNumberFormat="1" applyFont="1" applyFill="1" applyBorder="1" applyAlignment="1">
      <alignment horizontal="center" vertical="center" wrapText="1"/>
    </xf>
    <xf numFmtId="49" fontId="71" fillId="39" borderId="0" xfId="0" applyNumberFormat="1" applyFont="1" applyFill="1" applyBorder="1" applyAlignment="1">
      <alignment horizontal="center" vertical="center" wrapText="1"/>
    </xf>
    <xf numFmtId="49" fontId="71" fillId="39" borderId="12" xfId="0" applyNumberFormat="1" applyFont="1" applyFill="1" applyBorder="1" applyAlignment="1">
      <alignment horizontal="center" vertical="center" wrapText="1"/>
    </xf>
    <xf numFmtId="49" fontId="71" fillId="39" borderId="12" xfId="0" applyNumberFormat="1" applyFont="1" applyFill="1" applyBorder="1" applyAlignment="1">
      <alignment horizontal="left" vertical="center" wrapText="1"/>
    </xf>
    <xf numFmtId="49" fontId="74" fillId="39" borderId="12" xfId="0" applyNumberFormat="1" applyFont="1" applyFill="1" applyBorder="1" applyAlignment="1">
      <alignment horizontal="center" vertical="center" wrapText="1"/>
    </xf>
    <xf numFmtId="170" fontId="74" fillId="39" borderId="18" xfId="44" applyNumberFormat="1" applyFont="1" applyFill="1" applyBorder="1" applyAlignment="1">
      <alignment horizontal="center" vertical="center" wrapText="1"/>
    </xf>
    <xf numFmtId="0" fontId="71" fillId="39" borderId="0" xfId="0" applyFont="1" applyFill="1" applyBorder="1" applyAlignment="1">
      <alignment horizontal="center" vertical="center" wrapText="1"/>
    </xf>
    <xf numFmtId="49" fontId="71" fillId="39" borderId="0" xfId="0" applyNumberFormat="1" applyFont="1" applyFill="1" applyBorder="1" applyAlignment="1">
      <alignment horizontal="center" vertical="center" wrapText="1"/>
    </xf>
    <xf numFmtId="49" fontId="75" fillId="39" borderId="12" xfId="44" applyNumberFormat="1" applyFont="1" applyFill="1" applyBorder="1" applyAlignment="1">
      <alignment horizontal="center" vertical="center" wrapText="1"/>
    </xf>
    <xf numFmtId="49" fontId="75" fillId="37" borderId="0" xfId="44" applyNumberFormat="1" applyFont="1" applyFill="1" applyBorder="1" applyAlignment="1">
      <alignment horizontal="left" vertical="center" wrapText="1"/>
    </xf>
    <xf numFmtId="170" fontId="71" fillId="37" borderId="16" xfId="44" applyNumberFormat="1" applyFont="1" applyFill="1" applyBorder="1" applyAlignment="1">
      <alignment horizontal="center" vertical="center" wrapText="1"/>
    </xf>
    <xf numFmtId="0" fontId="71" fillId="39" borderId="12" xfId="0" applyFont="1" applyFill="1" applyBorder="1" applyAlignment="1">
      <alignment horizontal="center" vertical="center" wrapText="1"/>
    </xf>
    <xf numFmtId="49" fontId="71" fillId="39" borderId="12" xfId="44" applyNumberFormat="1" applyFont="1" applyFill="1" applyBorder="1" applyAlignment="1">
      <alignment horizontal="center" vertical="center" wrapText="1"/>
    </xf>
    <xf numFmtId="49" fontId="76" fillId="39" borderId="12" xfId="0" applyNumberFormat="1" applyFont="1" applyFill="1" applyBorder="1" applyAlignment="1">
      <alignment horizontal="center" vertical="center" wrapText="1"/>
    </xf>
    <xf numFmtId="0" fontId="5" fillId="33" borderId="0" xfId="0" applyFont="1" applyFill="1" applyBorder="1" applyAlignment="1">
      <alignment horizontal="left" vertical="center" wrapText="1"/>
    </xf>
    <xf numFmtId="1" fontId="3" fillId="33" borderId="0" xfId="0" applyNumberFormat="1" applyFont="1" applyFill="1" applyBorder="1" applyAlignment="1">
      <alignment horizontal="center" vertical="center" wrapText="1"/>
    </xf>
    <xf numFmtId="172" fontId="3" fillId="33" borderId="0" xfId="44" applyFont="1" applyFill="1" applyBorder="1" applyAlignment="1">
      <alignment horizontal="center" vertical="center" wrapText="1"/>
    </xf>
    <xf numFmtId="174" fontId="3" fillId="33" borderId="0" xfId="44" applyNumberFormat="1" applyFont="1" applyFill="1" applyBorder="1" applyAlignment="1">
      <alignment horizontal="center" vertical="center" wrapText="1"/>
    </xf>
    <xf numFmtId="175" fontId="3" fillId="33" borderId="16" xfId="44" applyNumberFormat="1" applyFont="1" applyFill="1" applyBorder="1" applyAlignment="1">
      <alignment horizontal="center" vertical="center" wrapText="1"/>
    </xf>
    <xf numFmtId="0" fontId="3" fillId="40" borderId="12" xfId="0" applyFont="1" applyFill="1" applyBorder="1" applyAlignment="1">
      <alignment horizontal="center" vertical="center" wrapText="1"/>
    </xf>
    <xf numFmtId="0" fontId="4" fillId="41" borderId="12" xfId="0" applyFont="1" applyFill="1" applyBorder="1" applyAlignment="1">
      <alignment horizontal="center" vertical="center" wrapText="1"/>
    </xf>
    <xf numFmtId="0" fontId="4" fillId="41" borderId="12" xfId="0" applyFont="1" applyFill="1" applyBorder="1" applyAlignment="1">
      <alignment horizontal="left" vertical="center" wrapText="1"/>
    </xf>
    <xf numFmtId="176" fontId="4" fillId="41" borderId="12" xfId="44" applyNumberFormat="1" applyFont="1" applyFill="1" applyBorder="1" applyAlignment="1">
      <alignment horizontal="center" vertical="center" wrapText="1"/>
    </xf>
    <xf numFmtId="0" fontId="10" fillId="41" borderId="12" xfId="0" applyFont="1" applyFill="1" applyBorder="1" applyAlignment="1">
      <alignment/>
    </xf>
    <xf numFmtId="0" fontId="77" fillId="33" borderId="11" xfId="0" applyFont="1" applyFill="1" applyBorder="1" applyAlignment="1">
      <alignment horizontal="center"/>
    </xf>
    <xf numFmtId="0" fontId="4" fillId="33" borderId="19" xfId="0" applyFont="1" applyFill="1" applyBorder="1" applyAlignment="1">
      <alignment horizontal="center" vertical="center" wrapText="1"/>
    </xf>
    <xf numFmtId="0" fontId="4" fillId="33" borderId="12" xfId="0" applyFont="1" applyFill="1" applyBorder="1" applyAlignment="1">
      <alignment horizontal="center"/>
    </xf>
    <xf numFmtId="0" fontId="77" fillId="33" borderId="20" xfId="0" applyFont="1" applyFill="1" applyBorder="1" applyAlignment="1">
      <alignment horizontal="center"/>
    </xf>
    <xf numFmtId="49" fontId="71" fillId="38" borderId="0" xfId="0" applyNumberFormat="1" applyFont="1" applyFill="1" applyBorder="1" applyAlignment="1">
      <alignment horizontal="center" vertical="center" wrapText="1"/>
    </xf>
    <xf numFmtId="0" fontId="71" fillId="37" borderId="12" xfId="0" applyFont="1" applyFill="1" applyBorder="1" applyAlignment="1">
      <alignment horizontal="center" vertical="center" wrapText="1"/>
    </xf>
    <xf numFmtId="0" fontId="71" fillId="37" borderId="12" xfId="0" applyFont="1" applyFill="1" applyBorder="1" applyAlignment="1">
      <alignment horizontal="left" vertical="center" wrapText="1"/>
    </xf>
    <xf numFmtId="1" fontId="74" fillId="37" borderId="12" xfId="0" applyNumberFormat="1" applyFont="1" applyFill="1" applyBorder="1" applyAlignment="1">
      <alignment horizontal="center" vertical="center" wrapText="1"/>
    </xf>
    <xf numFmtId="170" fontId="71" fillId="37" borderId="12" xfId="44" applyNumberFormat="1" applyFont="1" applyFill="1" applyBorder="1" applyAlignment="1">
      <alignment horizontal="center" vertical="center" wrapText="1"/>
    </xf>
    <xf numFmtId="0" fontId="4" fillId="33" borderId="14" xfId="0" applyFont="1" applyFill="1" applyBorder="1" applyAlignment="1">
      <alignment horizontal="center" vertical="center" wrapText="1"/>
    </xf>
    <xf numFmtId="49" fontId="12" fillId="33" borderId="0" xfId="0" applyNumberFormat="1" applyFont="1" applyFill="1" applyAlignment="1">
      <alignment horizontal="center" vertical="center"/>
    </xf>
    <xf numFmtId="172" fontId="12" fillId="33" borderId="0" xfId="44" applyFont="1" applyFill="1" applyAlignment="1">
      <alignment horizontal="center" vertical="center"/>
    </xf>
    <xf numFmtId="174" fontId="12" fillId="33" borderId="0" xfId="44" applyNumberFormat="1" applyFont="1" applyFill="1" applyAlignment="1">
      <alignment horizontal="center" vertical="center"/>
    </xf>
    <xf numFmtId="175" fontId="12" fillId="33" borderId="16" xfId="44" applyNumberFormat="1" applyFont="1" applyFill="1" applyBorder="1" applyAlignment="1">
      <alignment horizontal="center" vertical="center"/>
    </xf>
    <xf numFmtId="49" fontId="71" fillId="42" borderId="12" xfId="0" applyNumberFormat="1" applyFont="1" applyFill="1" applyBorder="1" applyAlignment="1">
      <alignment horizontal="center" vertical="center" wrapText="1"/>
    </xf>
    <xf numFmtId="175" fontId="71" fillId="42" borderId="12" xfId="44" applyNumberFormat="1" applyFont="1" applyFill="1" applyBorder="1" applyAlignment="1">
      <alignment horizontal="center" vertical="center" wrapText="1"/>
    </xf>
    <xf numFmtId="0" fontId="71" fillId="38" borderId="0" xfId="0" applyFont="1" applyFill="1" applyBorder="1" applyAlignment="1">
      <alignment horizontal="center" vertical="center" wrapText="1"/>
    </xf>
    <xf numFmtId="0" fontId="71" fillId="38" borderId="0" xfId="0" applyFont="1" applyFill="1" applyBorder="1" applyAlignment="1">
      <alignment horizontal="center" vertical="center" wrapText="1"/>
    </xf>
    <xf numFmtId="49" fontId="71" fillId="38" borderId="0" xfId="0" applyNumberFormat="1" applyFont="1" applyFill="1" applyBorder="1" applyAlignment="1">
      <alignment horizontal="center" vertical="center" wrapText="1"/>
    </xf>
    <xf numFmtId="49" fontId="71" fillId="39" borderId="19" xfId="0" applyNumberFormat="1"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3" fillId="0" borderId="12" xfId="0" applyFont="1" applyBorder="1" applyAlignment="1">
      <alignment vertical="center"/>
    </xf>
    <xf numFmtId="170" fontId="4" fillId="41" borderId="20" xfId="44" applyNumberFormat="1" applyFont="1" applyFill="1" applyBorder="1" applyAlignment="1">
      <alignment horizontal="center" vertical="center" wrapText="1"/>
    </xf>
    <xf numFmtId="170" fontId="3" fillId="33" borderId="12" xfId="44" applyNumberFormat="1" applyFont="1" applyFill="1" applyBorder="1" applyAlignment="1">
      <alignment horizontal="center" vertical="center" wrapText="1"/>
    </xf>
    <xf numFmtId="170" fontId="4" fillId="41" borderId="12" xfId="0" applyNumberFormat="1" applyFont="1" applyFill="1" applyBorder="1" applyAlignment="1">
      <alignment/>
    </xf>
    <xf numFmtId="175" fontId="4" fillId="41" borderId="12" xfId="0" applyNumberFormat="1" applyFont="1" applyFill="1" applyBorder="1" applyAlignment="1">
      <alignment/>
    </xf>
    <xf numFmtId="0" fontId="3" fillId="33" borderId="10" xfId="0" applyFont="1" applyFill="1" applyBorder="1" applyAlignment="1">
      <alignment/>
    </xf>
    <xf numFmtId="0" fontId="3" fillId="0" borderId="10" xfId="0" applyFont="1" applyBorder="1" applyAlignment="1">
      <alignment/>
    </xf>
    <xf numFmtId="176" fontId="71" fillId="43" borderId="13" xfId="44" applyNumberFormat="1" applyFont="1" applyFill="1" applyBorder="1" applyAlignment="1">
      <alignment horizontal="center" vertical="center" wrapText="1"/>
    </xf>
    <xf numFmtId="176" fontId="71" fillId="43" borderId="12" xfId="44" applyNumberFormat="1" applyFont="1" applyFill="1" applyBorder="1" applyAlignment="1">
      <alignment horizontal="center" vertical="center" wrapText="1"/>
    </xf>
    <xf numFmtId="176" fontId="74" fillId="43" borderId="13" xfId="44" applyNumberFormat="1" applyFont="1" applyFill="1" applyBorder="1" applyAlignment="1">
      <alignment horizontal="center" vertical="center" wrapText="1"/>
    </xf>
    <xf numFmtId="176" fontId="74" fillId="43" borderId="12" xfId="44" applyNumberFormat="1" applyFont="1" applyFill="1" applyBorder="1" applyAlignment="1">
      <alignment horizontal="center" vertical="center" wrapText="1"/>
    </xf>
    <xf numFmtId="170" fontId="4" fillId="40" borderId="12" xfId="44" applyNumberFormat="1" applyFont="1" applyFill="1" applyBorder="1" applyAlignment="1">
      <alignment horizontal="center" vertical="center" wrapText="1"/>
    </xf>
    <xf numFmtId="175" fontId="4" fillId="40" borderId="12" xfId="0" applyNumberFormat="1" applyFont="1" applyFill="1" applyBorder="1" applyAlignment="1">
      <alignment/>
    </xf>
    <xf numFmtId="170" fontId="71" fillId="44" borderId="16" xfId="44" applyNumberFormat="1" applyFont="1" applyFill="1" applyBorder="1" applyAlignment="1">
      <alignment horizontal="center" vertical="center" wrapText="1"/>
    </xf>
    <xf numFmtId="175" fontId="71" fillId="45" borderId="21" xfId="0" applyNumberFormat="1" applyFont="1" applyFill="1" applyBorder="1" applyAlignment="1">
      <alignment/>
    </xf>
    <xf numFmtId="174" fontId="71" fillId="43" borderId="12" xfId="44" applyNumberFormat="1" applyFont="1" applyFill="1" applyBorder="1" applyAlignment="1">
      <alignment horizontal="center" vertical="center" wrapText="1"/>
    </xf>
    <xf numFmtId="177" fontId="78" fillId="39" borderId="12" xfId="44" applyNumberFormat="1" applyFont="1" applyFill="1" applyBorder="1" applyAlignment="1">
      <alignment horizontal="center" vertical="center" wrapText="1"/>
    </xf>
    <xf numFmtId="177" fontId="79" fillId="37" borderId="12" xfId="44" applyNumberFormat="1" applyFont="1" applyFill="1" applyBorder="1" applyAlignment="1">
      <alignment horizontal="center" vertical="center" wrapText="1"/>
    </xf>
    <xf numFmtId="176" fontId="9" fillId="36" borderId="12" xfId="44" applyNumberFormat="1" applyFont="1" applyFill="1" applyBorder="1" applyAlignment="1">
      <alignment horizontal="center" vertical="center" wrapText="1"/>
    </xf>
    <xf numFmtId="176" fontId="9" fillId="33" borderId="12" xfId="44" applyNumberFormat="1" applyFont="1" applyFill="1" applyBorder="1" applyAlignment="1">
      <alignment horizontal="center" vertical="center" wrapText="1"/>
    </xf>
    <xf numFmtId="176" fontId="9" fillId="0" borderId="12" xfId="44" applyNumberFormat="1" applyFont="1" applyFill="1" applyBorder="1" applyAlignment="1">
      <alignment horizontal="center" vertical="center" wrapText="1"/>
    </xf>
    <xf numFmtId="175" fontId="9" fillId="0" borderId="12" xfId="0" applyNumberFormat="1" applyFont="1" applyFill="1" applyBorder="1" applyAlignment="1">
      <alignment horizontal="center" vertical="center" wrapText="1"/>
    </xf>
    <xf numFmtId="0" fontId="11" fillId="46" borderId="12" xfId="0" applyFont="1" applyFill="1" applyBorder="1" applyAlignment="1">
      <alignment horizontal="center" vertical="center" wrapText="1"/>
    </xf>
    <xf numFmtId="49" fontId="75" fillId="44" borderId="12" xfId="44" applyNumberFormat="1" applyFont="1" applyFill="1" applyBorder="1" applyAlignment="1">
      <alignment horizontal="center" vertical="center" wrapText="1"/>
    </xf>
    <xf numFmtId="0" fontId="11" fillId="41" borderId="12" xfId="0" applyFont="1" applyFill="1" applyBorder="1" applyAlignment="1">
      <alignment horizontal="center" vertical="center" wrapText="1"/>
    </xf>
    <xf numFmtId="0" fontId="80" fillId="40" borderId="13" xfId="0" applyFont="1" applyFill="1" applyBorder="1" applyAlignment="1">
      <alignment horizontal="center" vertical="center" wrapText="1"/>
    </xf>
    <xf numFmtId="49" fontId="4" fillId="40" borderId="12" xfId="0" applyNumberFormat="1" applyFont="1" applyFill="1" applyBorder="1" applyAlignment="1">
      <alignment horizontal="left" vertical="center"/>
    </xf>
    <xf numFmtId="49" fontId="4" fillId="40" borderId="12" xfId="0" applyNumberFormat="1" applyFont="1" applyFill="1" applyBorder="1" applyAlignment="1">
      <alignment horizontal="left" vertical="center" wrapText="1"/>
    </xf>
    <xf numFmtId="49" fontId="4" fillId="40" borderId="11" xfId="44" applyNumberFormat="1" applyFont="1" applyFill="1" applyBorder="1" applyAlignment="1">
      <alignment horizontal="center" vertical="center" wrapText="1"/>
    </xf>
    <xf numFmtId="49" fontId="11" fillId="46" borderId="11" xfId="0" applyNumberFormat="1" applyFont="1" applyFill="1" applyBorder="1" applyAlignment="1">
      <alignment horizontal="center" vertical="center" wrapText="1"/>
    </xf>
    <xf numFmtId="49" fontId="4" fillId="40" borderId="21" xfId="44" applyNumberFormat="1" applyFont="1" applyFill="1" applyBorder="1" applyAlignment="1">
      <alignment horizontal="center" vertical="center" wrapText="1"/>
    </xf>
    <xf numFmtId="0" fontId="74" fillId="39" borderId="12" xfId="0" applyNumberFormat="1" applyFont="1" applyFill="1" applyBorder="1" applyAlignment="1">
      <alignment horizontal="center" vertical="center" wrapText="1"/>
    </xf>
    <xf numFmtId="0" fontId="14" fillId="0" borderId="0" xfId="0" applyNumberFormat="1" applyFont="1" applyAlignment="1">
      <alignment vertical="top" wrapText="1"/>
    </xf>
    <xf numFmtId="0" fontId="0" fillId="0" borderId="0" xfId="0" applyNumberFormat="1" applyAlignment="1">
      <alignment vertical="top" wrapText="1"/>
    </xf>
    <xf numFmtId="0" fontId="0" fillId="0" borderId="22" xfId="0" applyNumberFormat="1" applyBorder="1" applyAlignment="1">
      <alignment vertical="top" wrapText="1"/>
    </xf>
    <xf numFmtId="0" fontId="0" fillId="0" borderId="23" xfId="0" applyNumberFormat="1" applyBorder="1" applyAlignment="1">
      <alignment vertical="top" wrapText="1"/>
    </xf>
    <xf numFmtId="0" fontId="14"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23" xfId="0" applyNumberFormat="1" applyBorder="1" applyAlignment="1">
      <alignment horizontal="center" vertical="top" wrapText="1"/>
    </xf>
    <xf numFmtId="0" fontId="0" fillId="0" borderId="24" xfId="0" applyNumberFormat="1" applyBorder="1" applyAlignment="1">
      <alignment horizontal="center" vertical="top" wrapText="1"/>
    </xf>
    <xf numFmtId="0" fontId="74" fillId="39" borderId="10" xfId="0" applyNumberFormat="1" applyFont="1" applyFill="1" applyBorder="1" applyAlignment="1">
      <alignment horizontal="left" vertical="center" wrapText="1"/>
    </xf>
    <xf numFmtId="0" fontId="81" fillId="39" borderId="10" xfId="0" applyFont="1" applyFill="1" applyBorder="1" applyAlignment="1">
      <alignment vertical="center" wrapText="1"/>
    </xf>
    <xf numFmtId="0" fontId="81" fillId="39" borderId="17" xfId="0" applyFont="1" applyFill="1" applyBorder="1" applyAlignment="1">
      <alignment vertical="center" wrapText="1"/>
    </xf>
    <xf numFmtId="0" fontId="82" fillId="42" borderId="15" xfId="0" applyFont="1" applyFill="1" applyBorder="1" applyAlignment="1">
      <alignment horizontal="center" vertical="center" wrapText="1"/>
    </xf>
    <xf numFmtId="0" fontId="0" fillId="42" borderId="15" xfId="0" applyFill="1" applyBorder="1" applyAlignment="1">
      <alignment horizontal="center" vertical="center" wrapText="1"/>
    </xf>
    <xf numFmtId="0" fontId="0" fillId="42" borderId="18" xfId="0" applyFill="1" applyBorder="1" applyAlignment="1">
      <alignment horizontal="center" vertical="center" wrapText="1"/>
    </xf>
    <xf numFmtId="0" fontId="82" fillId="42" borderId="0" xfId="0" applyFont="1" applyFill="1" applyBorder="1" applyAlignment="1">
      <alignment horizontal="center" vertical="center" wrapText="1"/>
    </xf>
    <xf numFmtId="0" fontId="0" fillId="42" borderId="0" xfId="0" applyFill="1" applyAlignment="1">
      <alignment horizontal="center" vertical="center" wrapText="1"/>
    </xf>
    <xf numFmtId="0" fontId="0" fillId="42" borderId="16" xfId="0" applyFill="1" applyBorder="1" applyAlignment="1">
      <alignment horizontal="center" vertical="center" wrapText="1"/>
    </xf>
    <xf numFmtId="49" fontId="4" fillId="40" borderId="20" xfId="0" applyNumberFormat="1" applyFont="1" applyFill="1" applyBorder="1" applyAlignment="1">
      <alignment horizontal="center" vertical="center" wrapText="1"/>
    </xf>
    <xf numFmtId="0" fontId="14" fillId="0" borderId="21" xfId="0" applyFont="1" applyBorder="1" applyAlignment="1">
      <alignment horizontal="center" vertical="center" wrapText="1"/>
    </xf>
    <xf numFmtId="0" fontId="12" fillId="33" borderId="0" xfId="0" applyFont="1" applyFill="1" applyAlignment="1">
      <alignment horizontal="left" vertical="center"/>
    </xf>
    <xf numFmtId="0" fontId="12" fillId="33" borderId="0" xfId="0" applyFont="1" applyFill="1" applyAlignment="1">
      <alignment/>
    </xf>
    <xf numFmtId="0" fontId="71" fillId="42" borderId="13" xfId="0" applyFont="1" applyFill="1" applyBorder="1" applyAlignment="1">
      <alignment horizontal="center" vertical="center" wrapText="1"/>
    </xf>
    <xf numFmtId="0" fontId="71" fillId="42" borderId="25" xfId="0" applyFont="1" applyFill="1" applyBorder="1" applyAlignment="1">
      <alignment horizontal="center" vertical="center" wrapText="1"/>
    </xf>
    <xf numFmtId="0" fontId="71" fillId="42" borderId="26" xfId="0" applyFont="1" applyFill="1" applyBorder="1" applyAlignment="1">
      <alignment horizontal="center" vertical="center" wrapText="1"/>
    </xf>
    <xf numFmtId="0" fontId="76" fillId="42" borderId="13" xfId="0" applyFont="1" applyFill="1" applyBorder="1" applyAlignment="1">
      <alignment horizontal="center" vertical="center" wrapText="1"/>
    </xf>
    <xf numFmtId="0" fontId="71" fillId="42" borderId="26" xfId="0" applyFont="1" applyFill="1" applyBorder="1" applyAlignment="1">
      <alignment wrapText="1"/>
    </xf>
    <xf numFmtId="0" fontId="71" fillId="42" borderId="13" xfId="0" applyFont="1" applyFill="1" applyBorder="1" applyAlignment="1">
      <alignment horizontal="left" vertical="center" wrapText="1"/>
    </xf>
    <xf numFmtId="0" fontId="71" fillId="42" borderId="25" xfId="0" applyFont="1" applyFill="1" applyBorder="1" applyAlignment="1">
      <alignment horizontal="left" vertical="center" wrapText="1"/>
    </xf>
    <xf numFmtId="0" fontId="71" fillId="42" borderId="26" xfId="0" applyFont="1" applyFill="1" applyBorder="1" applyAlignment="1">
      <alignment horizontal="left" vertical="center" wrapText="1"/>
    </xf>
    <xf numFmtId="0" fontId="9" fillId="0" borderId="12" xfId="0" applyFont="1" applyBorder="1" applyAlignment="1">
      <alignment horizontal="left"/>
    </xf>
    <xf numFmtId="0" fontId="13" fillId="0" borderId="2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Border="1" applyAlignment="1">
      <alignment horizontal="left"/>
    </xf>
    <xf numFmtId="0" fontId="3" fillId="0" borderId="11" xfId="0" applyFont="1" applyBorder="1" applyAlignment="1">
      <alignment horizontal="left"/>
    </xf>
    <xf numFmtId="0" fontId="3" fillId="0" borderId="21" xfId="0" applyFont="1" applyBorder="1" applyAlignment="1">
      <alignment horizontal="left"/>
    </xf>
    <xf numFmtId="0" fontId="3" fillId="0" borderId="20" xfId="0" applyFont="1" applyFill="1" applyBorder="1" applyAlignment="1">
      <alignment horizontal="center"/>
    </xf>
    <xf numFmtId="0" fontId="3" fillId="0" borderId="11" xfId="0" applyFont="1" applyFill="1" applyBorder="1" applyAlignment="1">
      <alignment horizontal="center"/>
    </xf>
    <xf numFmtId="0" fontId="3" fillId="0" borderId="21" xfId="0" applyFont="1" applyFill="1" applyBorder="1" applyAlignment="1">
      <alignment horizontal="center"/>
    </xf>
    <xf numFmtId="0" fontId="3" fillId="0" borderId="1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left"/>
    </xf>
    <xf numFmtId="0" fontId="3" fillId="0" borderId="12" xfId="0" applyFont="1" applyFill="1" applyBorder="1" applyAlignment="1">
      <alignment horizontal="center" vertical="center" wrapText="1"/>
    </xf>
    <xf numFmtId="0" fontId="68" fillId="47" borderId="19" xfId="0" applyFont="1" applyFill="1" applyBorder="1" applyAlignment="1">
      <alignment horizontal="left" vertical="center" wrapText="1"/>
    </xf>
    <xf numFmtId="0" fontId="67" fillId="0" borderId="0" xfId="0" applyFont="1" applyBorder="1" applyAlignment="1">
      <alignment/>
    </xf>
    <xf numFmtId="0" fontId="67" fillId="0" borderId="16" xfId="0" applyFont="1" applyBorder="1" applyAlignment="1">
      <alignment/>
    </xf>
    <xf numFmtId="0" fontId="68" fillId="0" borderId="19" xfId="0" applyFont="1" applyFill="1" applyBorder="1" applyAlignment="1">
      <alignment horizontal="left" vertical="center" wrapText="1"/>
    </xf>
    <xf numFmtId="0" fontId="68" fillId="48" borderId="14" xfId="0" applyFont="1" applyFill="1" applyBorder="1" applyAlignment="1">
      <alignment horizontal="left" vertical="center"/>
    </xf>
    <xf numFmtId="0" fontId="67" fillId="0" borderId="15" xfId="0" applyFont="1" applyBorder="1" applyAlignment="1">
      <alignment/>
    </xf>
    <xf numFmtId="0" fontId="67" fillId="0" borderId="18" xfId="0" applyFont="1" applyBorder="1" applyAlignment="1">
      <alignment/>
    </xf>
    <xf numFmtId="172" fontId="71" fillId="42" borderId="13" xfId="44" applyFont="1" applyFill="1" applyBorder="1" applyAlignment="1">
      <alignment horizontal="center" vertical="center" wrapText="1"/>
    </xf>
    <xf numFmtId="172" fontId="71" fillId="42" borderId="25" xfId="44" applyFont="1" applyFill="1" applyBorder="1" applyAlignment="1">
      <alignment horizontal="center" vertical="center" wrapText="1"/>
    </xf>
    <xf numFmtId="172" fontId="71" fillId="42" borderId="26" xfId="44" applyFont="1" applyFill="1" applyBorder="1" applyAlignment="1">
      <alignment horizontal="center" vertical="center" wrapText="1"/>
    </xf>
    <xf numFmtId="174" fontId="75" fillId="42" borderId="13" xfId="44" applyNumberFormat="1" applyFont="1" applyFill="1" applyBorder="1" applyAlignment="1">
      <alignment horizontal="center" vertical="center" wrapText="1"/>
    </xf>
    <xf numFmtId="174" fontId="75" fillId="42" borderId="25" xfId="44" applyNumberFormat="1" applyFont="1" applyFill="1" applyBorder="1" applyAlignment="1">
      <alignment horizontal="center" vertical="center" wrapText="1"/>
    </xf>
    <xf numFmtId="174" fontId="75" fillId="42" borderId="26" xfId="44" applyNumberFormat="1" applyFont="1" applyFill="1" applyBorder="1" applyAlignment="1">
      <alignment horizontal="center" vertical="center" wrapText="1"/>
    </xf>
    <xf numFmtId="0" fontId="83" fillId="41" borderId="20" xfId="0" applyFont="1" applyFill="1" applyBorder="1" applyAlignment="1">
      <alignment horizontal="center" vertical="center"/>
    </xf>
    <xf numFmtId="0" fontId="3" fillId="41" borderId="11" xfId="0" applyFont="1" applyFill="1" applyBorder="1" applyAlignment="1">
      <alignment horizontal="center" vertical="center"/>
    </xf>
    <xf numFmtId="0" fontId="3" fillId="41" borderId="21" xfId="0" applyFont="1" applyFill="1" applyBorder="1" applyAlignment="1">
      <alignment horizontal="center" vertical="center"/>
    </xf>
    <xf numFmtId="49" fontId="71" fillId="37" borderId="0" xfId="0" applyNumberFormat="1" applyFont="1" applyFill="1" applyBorder="1" applyAlignment="1">
      <alignment horizontal="center" vertical="center" wrapText="1"/>
    </xf>
    <xf numFmtId="49" fontId="71" fillId="39" borderId="15" xfId="0" applyNumberFormat="1"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4" fillId="33" borderId="12" xfId="0" applyFont="1" applyFill="1" applyBorder="1" applyAlignment="1">
      <alignment horizontal="center"/>
    </xf>
    <xf numFmtId="0" fontId="4" fillId="33" borderId="15"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77" fillId="33" borderId="12" xfId="0" applyFont="1" applyFill="1" applyBorder="1" applyAlignment="1">
      <alignment horizontal="center"/>
    </xf>
    <xf numFmtId="0" fontId="71" fillId="37" borderId="0" xfId="0" applyFont="1" applyFill="1" applyBorder="1" applyAlignment="1">
      <alignment horizontal="center" vertical="center" wrapText="1"/>
    </xf>
    <xf numFmtId="0" fontId="71" fillId="37" borderId="15" xfId="0" applyFont="1" applyFill="1" applyBorder="1" applyAlignment="1">
      <alignment horizontal="center" vertical="center" wrapText="1"/>
    </xf>
    <xf numFmtId="0" fontId="0" fillId="37" borderId="15" xfId="0" applyFill="1" applyBorder="1" applyAlignment="1">
      <alignment horizontal="center" vertical="center" wrapText="1"/>
    </xf>
    <xf numFmtId="0" fontId="0" fillId="37" borderId="18" xfId="0" applyFill="1" applyBorder="1" applyAlignment="1">
      <alignment horizontal="center" vertical="center" wrapText="1"/>
    </xf>
    <xf numFmtId="0" fontId="68" fillId="0" borderId="27" xfId="0" applyFont="1" applyFill="1" applyBorder="1" applyAlignment="1">
      <alignment horizontal="left" vertical="center" wrapText="1"/>
    </xf>
    <xf numFmtId="0" fontId="67" fillId="0" borderId="10" xfId="0" applyFont="1" applyBorder="1" applyAlignment="1">
      <alignment/>
    </xf>
    <xf numFmtId="0" fontId="67" fillId="0" borderId="17" xfId="0" applyFont="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22</xdr:row>
      <xdr:rowOff>9525</xdr:rowOff>
    </xdr:from>
    <xdr:to>
      <xdr:col>0</xdr:col>
      <xdr:colOff>1343025</xdr:colOff>
      <xdr:row>25</xdr:row>
      <xdr:rowOff>0</xdr:rowOff>
    </xdr:to>
    <xdr:pic>
      <xdr:nvPicPr>
        <xdr:cNvPr id="1" name="Picture 34" descr="alto_ready_for_finish_01"/>
        <xdr:cNvPicPr preferRelativeResize="1">
          <a:picLocks noChangeAspect="1"/>
        </xdr:cNvPicPr>
      </xdr:nvPicPr>
      <xdr:blipFill>
        <a:blip r:embed="rId1"/>
        <a:stretch>
          <a:fillRect/>
        </a:stretch>
      </xdr:blipFill>
      <xdr:spPr>
        <a:xfrm>
          <a:off x="9525" y="4029075"/>
          <a:ext cx="1333500" cy="485775"/>
        </a:xfrm>
        <a:prstGeom prst="rect">
          <a:avLst/>
        </a:prstGeom>
        <a:noFill/>
        <a:ln w="9525" cmpd="sng">
          <a:noFill/>
        </a:ln>
      </xdr:spPr>
    </xdr:pic>
    <xdr:clientData/>
  </xdr:twoCellAnchor>
  <xdr:twoCellAnchor editAs="oneCell">
    <xdr:from>
      <xdr:col>0</xdr:col>
      <xdr:colOff>0</xdr:colOff>
      <xdr:row>27</xdr:row>
      <xdr:rowOff>0</xdr:rowOff>
    </xdr:from>
    <xdr:to>
      <xdr:col>0</xdr:col>
      <xdr:colOff>1000125</xdr:colOff>
      <xdr:row>28</xdr:row>
      <xdr:rowOff>0</xdr:rowOff>
    </xdr:to>
    <xdr:pic>
      <xdr:nvPicPr>
        <xdr:cNvPr id="2" name="Picture 11"/>
        <xdr:cNvPicPr preferRelativeResize="1">
          <a:picLocks noChangeAspect="1"/>
        </xdr:cNvPicPr>
      </xdr:nvPicPr>
      <xdr:blipFill>
        <a:blip r:embed="rId2"/>
        <a:stretch>
          <a:fillRect/>
        </a:stretch>
      </xdr:blipFill>
      <xdr:spPr>
        <a:xfrm>
          <a:off x="0" y="5400675"/>
          <a:ext cx="1000125" cy="771525"/>
        </a:xfrm>
        <a:prstGeom prst="rect">
          <a:avLst/>
        </a:prstGeom>
        <a:noFill/>
        <a:ln w="9525" cmpd="sng">
          <a:noFill/>
        </a:ln>
      </xdr:spPr>
    </xdr:pic>
    <xdr:clientData/>
  </xdr:twoCellAnchor>
  <xdr:twoCellAnchor>
    <xdr:from>
      <xdr:col>0</xdr:col>
      <xdr:colOff>123825</xdr:colOff>
      <xdr:row>34</xdr:row>
      <xdr:rowOff>133350</xdr:rowOff>
    </xdr:from>
    <xdr:to>
      <xdr:col>7</xdr:col>
      <xdr:colOff>838200</xdr:colOff>
      <xdr:row>34</xdr:row>
      <xdr:rowOff>657225</xdr:rowOff>
    </xdr:to>
    <xdr:sp>
      <xdr:nvSpPr>
        <xdr:cNvPr id="3" name="TextBox 16"/>
        <xdr:cNvSpPr txBox="1">
          <a:spLocks noChangeArrowheads="1"/>
        </xdr:cNvSpPr>
      </xdr:nvSpPr>
      <xdr:spPr>
        <a:xfrm>
          <a:off x="123825" y="8039100"/>
          <a:ext cx="11182350" cy="523875"/>
        </a:xfrm>
        <a:prstGeom prst="rect">
          <a:avLst/>
        </a:prstGeom>
        <a:solidFill>
          <a:srgbClr val="8EB4E3"/>
        </a:solidFill>
        <a:ln w="63500" cmpd="thinThick">
          <a:solidFill>
            <a:srgbClr val="000000"/>
          </a:solidFill>
          <a:headEnd type="none"/>
          <a:tailEnd type="none"/>
        </a:ln>
      </xdr:spPr>
      <xdr:txBody>
        <a:bodyPr vertOverflow="clip" wrap="square" anchor="ctr"/>
        <a:p>
          <a:pPr algn="ctr">
            <a:defRPr/>
          </a:pPr>
          <a:r>
            <a:rPr lang="en-US" cap="none" sz="1050" b="1" i="0" u="sng" baseline="0">
              <a:solidFill>
                <a:srgbClr val="FFFFFF"/>
              </a:solidFill>
              <a:latin typeface="Arial"/>
              <a:ea typeface="Arial"/>
              <a:cs typeface="Arial"/>
            </a:rPr>
            <a:t>AVIONICS</a:t>
          </a:r>
          <a:r>
            <a:rPr lang="en-US" cap="none" sz="900" b="1" i="0" u="none" baseline="0">
              <a:solidFill>
                <a:srgbClr val="FFFFFF"/>
              </a:solidFill>
              <a:latin typeface="Arial"/>
              <a:ea typeface="Arial"/>
              <a:cs typeface="Arial"/>
            </a:rPr>
            <a:t>: ALL FACTORY INSTALLED MGL OR DYNON GLASS COCKPIT OPTIONS, AUTO PILOT, RADIO TRANSCEIVER, MODE S TRANSPONDER, HEADSETS, GPS &amp; AIR CONDITIONING SYSTEMS  WILL BE QUOTED FOR BASED ON INDIVIDUAL REQUIREMENTS </a:t>
          </a:r>
        </a:p>
      </xdr:txBody>
    </xdr:sp>
    <xdr:clientData/>
  </xdr:twoCellAnchor>
</xdr:wsDr>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ichardstubbs@mweb.co.za" TargetMode="External" /><Relationship Id="rId2" Type="http://schemas.openxmlformats.org/officeDocument/2006/relationships/hyperlink" Target="http://www.directfly.cz/www.flyshop.cz" TargetMode="Externa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rgb="FFFFC000"/>
  </sheetPr>
  <dimension ref="A1:AV251"/>
  <sheetViews>
    <sheetView tabSelected="1" zoomScalePageLayoutView="0" workbookViewId="0" topLeftCell="A11">
      <selection activeCell="D22" sqref="D22"/>
    </sheetView>
  </sheetViews>
  <sheetFormatPr defaultColWidth="8.75390625" defaultRowHeight="12.75"/>
  <cols>
    <col min="1" max="1" width="17.625" style="4" customWidth="1"/>
    <col min="2" max="2" width="71.625" style="4" customWidth="1"/>
    <col min="3" max="3" width="6.625" style="4" customWidth="1"/>
    <col min="4" max="4" width="8.125" style="61" customWidth="1"/>
    <col min="5" max="5" width="7.00390625" style="4" customWidth="1"/>
    <col min="6" max="6" width="17.625" style="4" customWidth="1"/>
    <col min="7" max="7" width="8.75390625" style="4" customWidth="1"/>
    <col min="8" max="8" width="16.75390625" style="62" customWidth="1"/>
    <col min="9" max="9" width="51.75390625" style="73" bestFit="1" customWidth="1"/>
    <col min="10" max="48" width="8.75390625" style="71" customWidth="1"/>
    <col min="49" max="16384" width="8.75390625" style="4" customWidth="1"/>
  </cols>
  <sheetData>
    <row r="1" spans="1:8" ht="75.75" customHeight="1">
      <c r="A1" s="226" t="s">
        <v>133</v>
      </c>
      <c r="B1" s="227"/>
      <c r="C1" s="227"/>
      <c r="D1" s="227"/>
      <c r="E1" s="227"/>
      <c r="F1" s="227"/>
      <c r="G1" s="227"/>
      <c r="H1" s="228"/>
    </row>
    <row r="2" spans="1:9" ht="23.25">
      <c r="A2" s="187" t="s">
        <v>62</v>
      </c>
      <c r="B2" s="188"/>
      <c r="C2" s="187" t="s">
        <v>1</v>
      </c>
      <c r="D2" s="188"/>
      <c r="E2" s="124"/>
      <c r="F2" s="125"/>
      <c r="G2" s="126"/>
      <c r="H2" s="127" t="s">
        <v>61</v>
      </c>
      <c r="I2" s="67"/>
    </row>
    <row r="3" spans="1:9" ht="15.75">
      <c r="A3" s="5"/>
      <c r="B3" s="5"/>
      <c r="C3" s="6"/>
      <c r="D3" s="7"/>
      <c r="E3" s="1"/>
      <c r="F3" s="2"/>
      <c r="G3" s="3"/>
      <c r="H3" s="77"/>
      <c r="I3" s="67"/>
    </row>
    <row r="4" spans="1:9" ht="15.75">
      <c r="A4" s="8" t="s">
        <v>2</v>
      </c>
      <c r="B4" s="5"/>
      <c r="C4" s="6"/>
      <c r="D4" s="7"/>
      <c r="E4" s="9" t="s">
        <v>3</v>
      </c>
      <c r="F4" s="2"/>
      <c r="G4" s="3"/>
      <c r="H4" s="77"/>
      <c r="I4" s="67"/>
    </row>
    <row r="5" spans="1:9" ht="15.75">
      <c r="A5" s="10" t="s">
        <v>4</v>
      </c>
      <c r="B5" s="14" t="s">
        <v>29</v>
      </c>
      <c r="C5" s="6"/>
      <c r="D5" s="7"/>
      <c r="E5" s="11" t="s">
        <v>4</v>
      </c>
      <c r="F5" s="12"/>
      <c r="G5" s="3"/>
      <c r="H5" s="77"/>
      <c r="I5" s="54"/>
    </row>
    <row r="6" spans="1:9" ht="15.75">
      <c r="A6" s="10" t="s">
        <v>5</v>
      </c>
      <c r="B6" s="13" t="s">
        <v>30</v>
      </c>
      <c r="C6" s="6"/>
      <c r="D6" s="7"/>
      <c r="E6" s="11" t="s">
        <v>5</v>
      </c>
      <c r="F6" s="12"/>
      <c r="G6" s="3"/>
      <c r="H6" s="77"/>
      <c r="I6" s="54"/>
    </row>
    <row r="7" spans="1:9" ht="15.75">
      <c r="A7" s="10" t="s">
        <v>6</v>
      </c>
      <c r="B7" s="13" t="s">
        <v>31</v>
      </c>
      <c r="C7" s="10" t="s">
        <v>7</v>
      </c>
      <c r="D7" s="14">
        <v>2068</v>
      </c>
      <c r="E7" s="11" t="s">
        <v>6</v>
      </c>
      <c r="F7" s="12"/>
      <c r="G7" s="15" t="s">
        <v>7</v>
      </c>
      <c r="H7" s="78"/>
      <c r="I7" s="54"/>
    </row>
    <row r="8" spans="1:9" ht="15.75">
      <c r="A8" s="10" t="s">
        <v>8</v>
      </c>
      <c r="B8" s="13" t="s">
        <v>32</v>
      </c>
      <c r="C8" s="16"/>
      <c r="D8" s="7"/>
      <c r="E8" s="11" t="s">
        <v>8</v>
      </c>
      <c r="F8" s="12"/>
      <c r="G8" s="17"/>
      <c r="H8" s="77"/>
      <c r="I8" s="54"/>
    </row>
    <row r="9" spans="1:9" ht="15.75">
      <c r="A9" s="10" t="s">
        <v>9</v>
      </c>
      <c r="B9" s="18" t="s">
        <v>58</v>
      </c>
      <c r="C9" s="6"/>
      <c r="D9" s="7"/>
      <c r="E9" s="11" t="s">
        <v>9</v>
      </c>
      <c r="F9" s="12"/>
      <c r="G9" s="3"/>
      <c r="H9" s="77"/>
      <c r="I9" s="54"/>
    </row>
    <row r="10" spans="1:9" ht="15.75">
      <c r="A10" s="10" t="s">
        <v>10</v>
      </c>
      <c r="B10" s="19" t="s">
        <v>27</v>
      </c>
      <c r="C10" s="6"/>
      <c r="D10" s="7"/>
      <c r="E10" s="11" t="s">
        <v>10</v>
      </c>
      <c r="F10" s="12"/>
      <c r="G10" s="3"/>
      <c r="H10" s="77"/>
      <c r="I10" s="54"/>
    </row>
    <row r="11" spans="1:9" ht="15.75">
      <c r="A11" s="10" t="s">
        <v>11</v>
      </c>
      <c r="B11" s="19" t="s">
        <v>33</v>
      </c>
      <c r="C11" s="6"/>
      <c r="D11" s="7"/>
      <c r="E11" s="1"/>
      <c r="F11" s="2"/>
      <c r="G11" s="3"/>
      <c r="H11" s="79"/>
      <c r="I11" s="54"/>
    </row>
    <row r="12" spans="1:9" ht="15.75">
      <c r="A12" s="189" t="s">
        <v>107</v>
      </c>
      <c r="B12" s="189" t="s">
        <v>127</v>
      </c>
      <c r="C12" s="192" t="s">
        <v>121</v>
      </c>
      <c r="D12" s="194" t="s">
        <v>115</v>
      </c>
      <c r="E12" s="128" t="s">
        <v>0</v>
      </c>
      <c r="F12" s="220" t="s">
        <v>34</v>
      </c>
      <c r="G12" s="223" t="s">
        <v>134</v>
      </c>
      <c r="H12" s="129" t="s">
        <v>36</v>
      </c>
      <c r="I12" s="20">
        <v>25</v>
      </c>
    </row>
    <row r="13" spans="1:9" ht="15.75">
      <c r="A13" s="190"/>
      <c r="B13" s="190"/>
      <c r="C13" s="190"/>
      <c r="D13" s="195"/>
      <c r="E13" s="128"/>
      <c r="F13" s="221"/>
      <c r="G13" s="224"/>
      <c r="H13" s="129"/>
      <c r="I13" s="20"/>
    </row>
    <row r="14" spans="1:9" ht="16.5" customHeight="1">
      <c r="A14" s="191"/>
      <c r="B14" s="191"/>
      <c r="C14" s="193"/>
      <c r="D14" s="196"/>
      <c r="E14" s="128" t="s">
        <v>12</v>
      </c>
      <c r="F14" s="222"/>
      <c r="G14" s="225"/>
      <c r="H14" s="129" t="s">
        <v>35</v>
      </c>
      <c r="I14" s="68"/>
    </row>
    <row r="15" spans="1:9" ht="15.75" hidden="1">
      <c r="A15" s="21"/>
      <c r="B15" s="21"/>
      <c r="C15" s="22"/>
      <c r="D15" s="23"/>
      <c r="E15" s="24"/>
      <c r="F15" s="25"/>
      <c r="G15" s="26"/>
      <c r="H15" s="27"/>
      <c r="I15" s="54"/>
    </row>
    <row r="16" spans="1:9" ht="15.75" hidden="1">
      <c r="A16" s="28" t="s">
        <v>13</v>
      </c>
      <c r="B16" s="29" t="s">
        <v>13</v>
      </c>
      <c r="C16" s="30"/>
      <c r="D16" s="31"/>
      <c r="E16" s="32"/>
      <c r="F16" s="33">
        <v>450000</v>
      </c>
      <c r="G16" s="34"/>
      <c r="H16" s="35">
        <f>C16*F16/$I$12</f>
        <v>0</v>
      </c>
      <c r="I16" s="54"/>
    </row>
    <row r="17" spans="1:9" ht="88.5" customHeight="1" hidden="1">
      <c r="A17" s="36"/>
      <c r="B17" s="37"/>
      <c r="C17" s="38"/>
      <c r="D17" s="39"/>
      <c r="E17" s="40"/>
      <c r="F17" s="41"/>
      <c r="G17" s="42"/>
      <c r="H17" s="43"/>
      <c r="I17" s="54"/>
    </row>
    <row r="18" spans="1:9" ht="21" customHeight="1" hidden="1">
      <c r="A18" s="217" t="s">
        <v>14</v>
      </c>
      <c r="B18" s="218"/>
      <c r="C18" s="218"/>
      <c r="D18" s="218"/>
      <c r="E18" s="218"/>
      <c r="F18" s="218"/>
      <c r="G18" s="218"/>
      <c r="H18" s="219"/>
      <c r="I18" s="54"/>
    </row>
    <row r="19" spans="1:9" ht="51" customHeight="1" hidden="1">
      <c r="A19" s="216" t="s">
        <v>105</v>
      </c>
      <c r="B19" s="214"/>
      <c r="C19" s="214"/>
      <c r="D19" s="214"/>
      <c r="E19" s="214"/>
      <c r="F19" s="214"/>
      <c r="G19" s="214"/>
      <c r="H19" s="215"/>
      <c r="I19" s="54"/>
    </row>
    <row r="20" spans="1:9" ht="15.75" hidden="1">
      <c r="A20" s="213" t="s">
        <v>15</v>
      </c>
      <c r="B20" s="214"/>
      <c r="C20" s="214"/>
      <c r="D20" s="214"/>
      <c r="E20" s="214"/>
      <c r="F20" s="214"/>
      <c r="G20" s="214"/>
      <c r="H20" s="215"/>
      <c r="I20" s="54"/>
    </row>
    <row r="21" spans="1:9" ht="32.25" customHeight="1" hidden="1">
      <c r="A21" s="242" t="s">
        <v>16</v>
      </c>
      <c r="B21" s="243"/>
      <c r="C21" s="243"/>
      <c r="D21" s="243"/>
      <c r="E21" s="243"/>
      <c r="F21" s="243"/>
      <c r="G21" s="243"/>
      <c r="H21" s="244"/>
      <c r="I21" s="54"/>
    </row>
    <row r="22" spans="1:9" ht="27.75" customHeight="1">
      <c r="A22" s="84" t="s">
        <v>92</v>
      </c>
      <c r="B22" s="119" t="s">
        <v>73</v>
      </c>
      <c r="C22" s="119">
        <v>1</v>
      </c>
      <c r="D22" s="120"/>
      <c r="E22" s="121"/>
      <c r="F22" s="153">
        <v>22000</v>
      </c>
      <c r="G22" s="151">
        <v>14.04</v>
      </c>
      <c r="H22" s="122">
        <f>+F22*$G$22*C22</f>
        <v>308880</v>
      </c>
      <c r="I22" s="54"/>
    </row>
    <row r="23" spans="1:9" ht="15.75">
      <c r="A23" s="44"/>
      <c r="B23" s="179" t="s">
        <v>90</v>
      </c>
      <c r="C23" s="180"/>
      <c r="D23" s="180"/>
      <c r="E23" s="180"/>
      <c r="F23" s="180"/>
      <c r="G23" s="180"/>
      <c r="H23" s="181"/>
      <c r="I23" s="54"/>
    </row>
    <row r="24" spans="1:9" ht="22.5" customHeight="1">
      <c r="A24" s="45"/>
      <c r="B24" s="182"/>
      <c r="C24" s="183"/>
      <c r="D24" s="183"/>
      <c r="E24" s="183"/>
      <c r="F24" s="183"/>
      <c r="G24" s="183"/>
      <c r="H24" s="184"/>
      <c r="I24" s="54"/>
    </row>
    <row r="25" spans="1:9" ht="0.75" customHeight="1">
      <c r="A25" s="64"/>
      <c r="B25" s="238"/>
      <c r="C25" s="238"/>
      <c r="D25" s="229" t="s">
        <v>128</v>
      </c>
      <c r="E25" s="229"/>
      <c r="F25" s="229"/>
      <c r="G25" s="99" t="s">
        <v>106</v>
      </c>
      <c r="H25" s="100">
        <f>SUM(H22:H24)</f>
        <v>308880</v>
      </c>
      <c r="I25" s="54"/>
    </row>
    <row r="26" spans="1:9" ht="39.75" customHeight="1">
      <c r="A26" s="239" t="s">
        <v>130</v>
      </c>
      <c r="B26" s="240"/>
      <c r="C26" s="240"/>
      <c r="D26" s="240"/>
      <c r="E26" s="240"/>
      <c r="F26" s="240"/>
      <c r="G26" s="240"/>
      <c r="H26" s="241"/>
      <c r="I26" s="54"/>
    </row>
    <row r="27" spans="1:9" ht="30" customHeight="1">
      <c r="A27" s="118" t="s">
        <v>126</v>
      </c>
      <c r="B27" s="130" t="s">
        <v>129</v>
      </c>
      <c r="C27" s="131"/>
      <c r="D27" s="132"/>
      <c r="E27" s="132"/>
      <c r="F27" s="132"/>
      <c r="G27" s="83"/>
      <c r="H27" s="85"/>
      <c r="I27" s="54"/>
    </row>
    <row r="28" spans="1:48" s="63" customFormat="1" ht="60.75" customHeight="1">
      <c r="A28" s="133"/>
      <c r="B28" s="176" t="s">
        <v>91</v>
      </c>
      <c r="C28" s="177"/>
      <c r="D28" s="177"/>
      <c r="E28" s="177"/>
      <c r="F28" s="177"/>
      <c r="G28" s="177"/>
      <c r="H28" s="178"/>
      <c r="I28" s="54"/>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row>
    <row r="29" spans="1:9" ht="57.75" customHeight="1">
      <c r="A29" s="87"/>
      <c r="B29" s="101" t="s">
        <v>132</v>
      </c>
      <c r="C29" s="103" t="s">
        <v>121</v>
      </c>
      <c r="D29" s="93" t="s">
        <v>115</v>
      </c>
      <c r="E29" s="92" t="s">
        <v>116</v>
      </c>
      <c r="F29" s="102" t="s">
        <v>34</v>
      </c>
      <c r="G29" s="98" t="s">
        <v>134</v>
      </c>
      <c r="H29" s="102" t="s">
        <v>108</v>
      </c>
      <c r="I29" s="54"/>
    </row>
    <row r="30" spans="1:9" ht="15.75" customHeight="1">
      <c r="A30" s="91"/>
      <c r="B30" s="88" t="s">
        <v>122</v>
      </c>
      <c r="C30" s="167">
        <v>0</v>
      </c>
      <c r="D30" s="93"/>
      <c r="E30" s="94"/>
      <c r="F30" s="152">
        <v>51800</v>
      </c>
      <c r="G30" s="145">
        <f>+$G$22</f>
        <v>14.04</v>
      </c>
      <c r="H30" s="95">
        <f>+F30*$G$22*C30</f>
        <v>0</v>
      </c>
      <c r="I30" s="54"/>
    </row>
    <row r="31" spans="1:9" ht="15.75" customHeight="1">
      <c r="A31" s="91"/>
      <c r="B31" s="88" t="s">
        <v>123</v>
      </c>
      <c r="C31" s="167">
        <v>0</v>
      </c>
      <c r="D31" s="93"/>
      <c r="E31" s="94"/>
      <c r="F31" s="152">
        <v>53100</v>
      </c>
      <c r="G31" s="145">
        <f>+$G$22</f>
        <v>14.04</v>
      </c>
      <c r="H31" s="95">
        <f>+F31*$G$22*C31</f>
        <v>0</v>
      </c>
      <c r="I31" s="54"/>
    </row>
    <row r="32" spans="1:9" ht="15.75" customHeight="1">
      <c r="A32" s="91"/>
      <c r="B32" s="88" t="s">
        <v>124</v>
      </c>
      <c r="C32" s="167">
        <v>0</v>
      </c>
      <c r="D32" s="93"/>
      <c r="E32" s="94"/>
      <c r="F32" s="152">
        <v>57300</v>
      </c>
      <c r="G32" s="146">
        <f>+$G$22</f>
        <v>14.04</v>
      </c>
      <c r="H32" s="95">
        <f>+F32*$G$22*C32</f>
        <v>0</v>
      </c>
      <c r="I32" s="54"/>
    </row>
    <row r="33" spans="1:9" ht="15.75" customHeight="1">
      <c r="A33" s="90"/>
      <c r="B33" s="96"/>
      <c r="C33" s="97"/>
      <c r="D33" s="230"/>
      <c r="E33" s="230"/>
      <c r="F33" s="230"/>
      <c r="G33" s="159" t="s">
        <v>106</v>
      </c>
      <c r="H33" s="149">
        <f>SUM(H30:H32)</f>
        <v>0</v>
      </c>
      <c r="I33" s="54"/>
    </row>
    <row r="34" spans="1:9" ht="15.75" customHeight="1">
      <c r="A34" s="90"/>
      <c r="B34" s="96"/>
      <c r="C34" s="97"/>
      <c r="D34" s="97"/>
      <c r="E34" s="97"/>
      <c r="F34" s="97"/>
      <c r="G34" s="159" t="s">
        <v>106</v>
      </c>
      <c r="H34" s="150" t="s">
        <v>120</v>
      </c>
      <c r="I34" s="54"/>
    </row>
    <row r="35" spans="1:9" ht="63" customHeight="1">
      <c r="A35" s="73"/>
      <c r="B35" s="73"/>
      <c r="C35" s="67"/>
      <c r="D35" s="104"/>
      <c r="E35" s="105"/>
      <c r="F35" s="106"/>
      <c r="G35" s="107"/>
      <c r="H35" s="108"/>
      <c r="I35" s="54"/>
    </row>
    <row r="36" spans="1:9" ht="15.75" hidden="1">
      <c r="A36" s="46" t="s">
        <v>17</v>
      </c>
      <c r="B36" s="46" t="s">
        <v>18</v>
      </c>
      <c r="C36" s="46"/>
      <c r="D36" s="47" t="s">
        <v>19</v>
      </c>
      <c r="E36" s="48"/>
      <c r="F36" s="49"/>
      <c r="G36" s="50"/>
      <c r="H36" s="51">
        <f>C36*F36/$I$12</f>
        <v>0</v>
      </c>
      <c r="I36" s="54"/>
    </row>
    <row r="37" spans="1:9" ht="15.75" hidden="1">
      <c r="A37" s="46" t="s">
        <v>17</v>
      </c>
      <c r="B37" s="46" t="s">
        <v>20</v>
      </c>
      <c r="C37" s="46"/>
      <c r="D37" s="47" t="s">
        <v>19</v>
      </c>
      <c r="E37" s="48"/>
      <c r="F37" s="49"/>
      <c r="G37" s="50"/>
      <c r="H37" s="51">
        <f>C37*F37/$I$12</f>
        <v>0</v>
      </c>
      <c r="I37" s="54"/>
    </row>
    <row r="38" spans="1:9" ht="45.75" customHeight="1">
      <c r="A38" s="185" t="s">
        <v>131</v>
      </c>
      <c r="B38" s="186"/>
      <c r="C38" s="161" t="s">
        <v>121</v>
      </c>
      <c r="D38" s="162" t="s">
        <v>115</v>
      </c>
      <c r="E38" s="163" t="s">
        <v>116</v>
      </c>
      <c r="F38" s="164" t="s">
        <v>34</v>
      </c>
      <c r="G38" s="165" t="s">
        <v>134</v>
      </c>
      <c r="H38" s="166" t="s">
        <v>108</v>
      </c>
      <c r="I38" s="54"/>
    </row>
    <row r="39" spans="1:9" ht="15.75">
      <c r="A39" s="46" t="s">
        <v>37</v>
      </c>
      <c r="B39" s="46" t="s">
        <v>70</v>
      </c>
      <c r="C39" s="52">
        <v>0</v>
      </c>
      <c r="D39" s="48"/>
      <c r="E39" s="48"/>
      <c r="F39" s="154">
        <v>568.63</v>
      </c>
      <c r="G39" s="143">
        <f aca="true" t="shared" si="0" ref="G39:G100">+$G$22</f>
        <v>14.04</v>
      </c>
      <c r="H39" s="86">
        <f aca="true" t="shared" si="1" ref="H39:H100">+F39*$G$22*C39</f>
        <v>0</v>
      </c>
      <c r="I39" s="54"/>
    </row>
    <row r="40" spans="1:9" ht="15.75">
      <c r="A40" s="46" t="s">
        <v>37</v>
      </c>
      <c r="B40" s="46" t="s">
        <v>95</v>
      </c>
      <c r="C40" s="52">
        <v>0</v>
      </c>
      <c r="D40" s="48"/>
      <c r="E40" s="48"/>
      <c r="F40" s="154">
        <v>3058.82</v>
      </c>
      <c r="G40" s="143">
        <f t="shared" si="0"/>
        <v>14.04</v>
      </c>
      <c r="H40" s="86">
        <f t="shared" si="1"/>
        <v>0</v>
      </c>
      <c r="I40" s="54"/>
    </row>
    <row r="41" spans="1:9" ht="15.75">
      <c r="A41" s="46" t="s">
        <v>37</v>
      </c>
      <c r="B41" s="46" t="s">
        <v>98</v>
      </c>
      <c r="C41" s="52">
        <v>0</v>
      </c>
      <c r="D41" s="48"/>
      <c r="E41" s="48"/>
      <c r="F41" s="154">
        <v>89</v>
      </c>
      <c r="G41" s="143">
        <f t="shared" si="0"/>
        <v>14.04</v>
      </c>
      <c r="H41" s="86">
        <f t="shared" si="1"/>
        <v>0</v>
      </c>
      <c r="I41" s="54"/>
    </row>
    <row r="42" spans="1:9" ht="15.75">
      <c r="A42" s="46" t="s">
        <v>37</v>
      </c>
      <c r="B42" s="46" t="s">
        <v>55</v>
      </c>
      <c r="C42" s="52">
        <v>0</v>
      </c>
      <c r="D42" s="48"/>
      <c r="E42" s="48"/>
      <c r="F42" s="154">
        <v>88</v>
      </c>
      <c r="G42" s="143">
        <f t="shared" si="0"/>
        <v>14.04</v>
      </c>
      <c r="H42" s="86">
        <f t="shared" si="1"/>
        <v>0</v>
      </c>
      <c r="I42" s="54"/>
    </row>
    <row r="43" spans="1:9" ht="15.75">
      <c r="A43" s="46" t="s">
        <v>37</v>
      </c>
      <c r="B43" s="109" t="s">
        <v>40</v>
      </c>
      <c r="C43" s="52">
        <v>0</v>
      </c>
      <c r="D43" s="48"/>
      <c r="E43" s="48"/>
      <c r="F43" s="154">
        <v>700</v>
      </c>
      <c r="G43" s="143">
        <f t="shared" si="0"/>
        <v>14.04</v>
      </c>
      <c r="H43" s="86">
        <f t="shared" si="1"/>
        <v>0</v>
      </c>
      <c r="I43" s="54"/>
    </row>
    <row r="44" spans="1:9" ht="15.75">
      <c r="A44" s="46" t="s">
        <v>37</v>
      </c>
      <c r="B44" s="109" t="s">
        <v>89</v>
      </c>
      <c r="C44" s="52">
        <v>0</v>
      </c>
      <c r="D44" s="48"/>
      <c r="E44" s="48"/>
      <c r="F44" s="154">
        <v>901.96</v>
      </c>
      <c r="G44" s="143">
        <f t="shared" si="0"/>
        <v>14.04</v>
      </c>
      <c r="H44" s="86">
        <f t="shared" si="1"/>
        <v>0</v>
      </c>
      <c r="I44" s="54"/>
    </row>
    <row r="45" spans="1:9" ht="31.5">
      <c r="A45" s="52" t="s">
        <v>37</v>
      </c>
      <c r="B45" s="109" t="s">
        <v>85</v>
      </c>
      <c r="C45" s="52">
        <v>0</v>
      </c>
      <c r="D45" s="48"/>
      <c r="E45" s="53"/>
      <c r="F45" s="155">
        <v>1020</v>
      </c>
      <c r="G45" s="143">
        <f t="shared" si="0"/>
        <v>14.04</v>
      </c>
      <c r="H45" s="86">
        <f t="shared" si="1"/>
        <v>0</v>
      </c>
      <c r="I45" s="54"/>
    </row>
    <row r="46" spans="1:9" ht="15.75">
      <c r="A46" s="52" t="s">
        <v>37</v>
      </c>
      <c r="B46" s="52" t="s">
        <v>63</v>
      </c>
      <c r="C46" s="52">
        <v>0</v>
      </c>
      <c r="D46" s="48"/>
      <c r="E46" s="53"/>
      <c r="F46" s="155">
        <v>3333.33</v>
      </c>
      <c r="G46" s="143">
        <f t="shared" si="0"/>
        <v>14.04</v>
      </c>
      <c r="H46" s="86">
        <f t="shared" si="1"/>
        <v>0</v>
      </c>
      <c r="I46" s="54"/>
    </row>
    <row r="47" spans="1:9" ht="15.75">
      <c r="A47" s="52" t="s">
        <v>37</v>
      </c>
      <c r="B47" s="52" t="s">
        <v>59</v>
      </c>
      <c r="C47" s="52">
        <v>0</v>
      </c>
      <c r="D47" s="48"/>
      <c r="E47" s="53" t="s">
        <v>80</v>
      </c>
      <c r="F47" s="155"/>
      <c r="G47" s="143">
        <f t="shared" si="0"/>
        <v>14.04</v>
      </c>
      <c r="H47" s="86">
        <f t="shared" si="1"/>
        <v>0</v>
      </c>
      <c r="I47" s="54"/>
    </row>
    <row r="48" spans="1:9" ht="15.75">
      <c r="A48" s="52" t="s">
        <v>37</v>
      </c>
      <c r="B48" s="109" t="s">
        <v>87</v>
      </c>
      <c r="C48" s="52">
        <v>0</v>
      </c>
      <c r="D48" s="48"/>
      <c r="E48" s="53"/>
      <c r="F48" s="155">
        <v>18</v>
      </c>
      <c r="G48" s="143">
        <f t="shared" si="0"/>
        <v>14.04</v>
      </c>
      <c r="H48" s="86">
        <f t="shared" si="1"/>
        <v>0</v>
      </c>
      <c r="I48" s="54"/>
    </row>
    <row r="49" spans="1:9" ht="15.75">
      <c r="A49" s="52" t="s">
        <v>37</v>
      </c>
      <c r="B49" s="109" t="s">
        <v>102</v>
      </c>
      <c r="C49" s="52">
        <v>0</v>
      </c>
      <c r="D49" s="48"/>
      <c r="E49" s="53"/>
      <c r="F49" s="155">
        <v>11400</v>
      </c>
      <c r="G49" s="143">
        <f t="shared" si="0"/>
        <v>14.04</v>
      </c>
      <c r="H49" s="86">
        <f t="shared" si="1"/>
        <v>0</v>
      </c>
      <c r="I49" s="54"/>
    </row>
    <row r="50" spans="1:9" ht="15.75">
      <c r="A50" s="52" t="s">
        <v>37</v>
      </c>
      <c r="B50" s="109" t="s">
        <v>101</v>
      </c>
      <c r="C50" s="52">
        <v>0</v>
      </c>
      <c r="D50" s="48"/>
      <c r="E50" s="53"/>
      <c r="F50" s="155">
        <v>13400</v>
      </c>
      <c r="G50" s="143">
        <f t="shared" si="0"/>
        <v>14.04</v>
      </c>
      <c r="H50" s="86">
        <f t="shared" si="1"/>
        <v>0</v>
      </c>
      <c r="I50" s="54"/>
    </row>
    <row r="51" spans="1:9" ht="15.75">
      <c r="A51" s="52" t="s">
        <v>37</v>
      </c>
      <c r="B51" s="89" t="s">
        <v>125</v>
      </c>
      <c r="C51" s="52">
        <v>0</v>
      </c>
      <c r="D51" s="48"/>
      <c r="E51" s="53"/>
      <c r="F51" s="155">
        <v>17250</v>
      </c>
      <c r="G51" s="143">
        <f t="shared" si="0"/>
        <v>14.04</v>
      </c>
      <c r="H51" s="86">
        <f t="shared" si="1"/>
        <v>0</v>
      </c>
      <c r="I51" s="54"/>
    </row>
    <row r="52" spans="1:9" ht="15.75">
      <c r="A52" s="52" t="s">
        <v>37</v>
      </c>
      <c r="B52" s="109" t="s">
        <v>100</v>
      </c>
      <c r="C52" s="52">
        <v>0</v>
      </c>
      <c r="D52" s="48"/>
      <c r="E52" s="53"/>
      <c r="F52" s="155">
        <v>540</v>
      </c>
      <c r="G52" s="143">
        <f t="shared" si="0"/>
        <v>14.04</v>
      </c>
      <c r="H52" s="86">
        <f t="shared" si="1"/>
        <v>0</v>
      </c>
      <c r="I52" s="54"/>
    </row>
    <row r="53" spans="1:9" ht="15.75">
      <c r="A53" s="52" t="s">
        <v>37</v>
      </c>
      <c r="B53" s="52" t="s">
        <v>75</v>
      </c>
      <c r="C53" s="52">
        <v>0</v>
      </c>
      <c r="D53" s="48"/>
      <c r="E53" s="53"/>
      <c r="F53" s="155">
        <v>607.84</v>
      </c>
      <c r="G53" s="143">
        <f t="shared" si="0"/>
        <v>14.04</v>
      </c>
      <c r="H53" s="86">
        <f t="shared" si="1"/>
        <v>0</v>
      </c>
      <c r="I53" s="54"/>
    </row>
    <row r="54" spans="1:9" ht="15.75">
      <c r="A54" s="52" t="s">
        <v>37</v>
      </c>
      <c r="B54" s="109" t="s">
        <v>39</v>
      </c>
      <c r="C54" s="52">
        <v>0</v>
      </c>
      <c r="D54" s="48"/>
      <c r="E54" s="53"/>
      <c r="F54" s="155">
        <v>219.61</v>
      </c>
      <c r="G54" s="143">
        <f t="shared" si="0"/>
        <v>14.04</v>
      </c>
      <c r="H54" s="86">
        <f t="shared" si="1"/>
        <v>0</v>
      </c>
      <c r="I54" s="54"/>
    </row>
    <row r="55" spans="1:9" ht="15.75">
      <c r="A55" s="52" t="s">
        <v>37</v>
      </c>
      <c r="B55" s="109" t="s">
        <v>48</v>
      </c>
      <c r="C55" s="52">
        <v>0</v>
      </c>
      <c r="D55" s="48"/>
      <c r="E55" s="53"/>
      <c r="F55" s="155">
        <v>76</v>
      </c>
      <c r="G55" s="143">
        <f t="shared" si="0"/>
        <v>14.04</v>
      </c>
      <c r="H55" s="86">
        <f t="shared" si="1"/>
        <v>0</v>
      </c>
      <c r="I55" s="54"/>
    </row>
    <row r="56" spans="1:9" ht="15.75">
      <c r="A56" s="52" t="s">
        <v>37</v>
      </c>
      <c r="B56" s="109" t="s">
        <v>44</v>
      </c>
      <c r="C56" s="52">
        <v>0</v>
      </c>
      <c r="D56" s="48"/>
      <c r="E56" s="53"/>
      <c r="F56" s="155">
        <v>284</v>
      </c>
      <c r="G56" s="143">
        <f t="shared" si="0"/>
        <v>14.04</v>
      </c>
      <c r="H56" s="86">
        <f t="shared" si="1"/>
        <v>0</v>
      </c>
      <c r="I56" s="54"/>
    </row>
    <row r="57" spans="1:9" ht="15.75">
      <c r="A57" s="52" t="s">
        <v>37</v>
      </c>
      <c r="B57" s="55" t="s">
        <v>66</v>
      </c>
      <c r="C57" s="52">
        <v>0</v>
      </c>
      <c r="D57" s="48"/>
      <c r="E57" s="53"/>
      <c r="F57" s="155">
        <v>252.94</v>
      </c>
      <c r="G57" s="143">
        <f t="shared" si="0"/>
        <v>14.04</v>
      </c>
      <c r="H57" s="86">
        <f t="shared" si="1"/>
        <v>0</v>
      </c>
      <c r="I57" s="54"/>
    </row>
    <row r="58" spans="1:9" ht="15.75">
      <c r="A58" s="52" t="s">
        <v>37</v>
      </c>
      <c r="B58" s="109" t="s">
        <v>77</v>
      </c>
      <c r="C58" s="52">
        <v>0</v>
      </c>
      <c r="D58" s="48"/>
      <c r="E58" s="53"/>
      <c r="F58" s="155">
        <v>153</v>
      </c>
      <c r="G58" s="143">
        <f t="shared" si="0"/>
        <v>14.04</v>
      </c>
      <c r="H58" s="86">
        <f t="shared" si="1"/>
        <v>0</v>
      </c>
      <c r="I58" s="54"/>
    </row>
    <row r="59" spans="1:9" ht="15.75">
      <c r="A59" s="52" t="s">
        <v>37</v>
      </c>
      <c r="B59" s="52" t="s">
        <v>67</v>
      </c>
      <c r="C59" s="52">
        <v>0</v>
      </c>
      <c r="D59" s="48"/>
      <c r="E59" s="53"/>
      <c r="F59" s="155">
        <v>252.94</v>
      </c>
      <c r="G59" s="143">
        <f t="shared" si="0"/>
        <v>14.04</v>
      </c>
      <c r="H59" s="86">
        <f t="shared" si="1"/>
        <v>0</v>
      </c>
      <c r="I59" s="54"/>
    </row>
    <row r="60" spans="1:9" ht="15.75">
      <c r="A60" s="52" t="s">
        <v>37</v>
      </c>
      <c r="B60" s="109" t="s">
        <v>78</v>
      </c>
      <c r="C60" s="52">
        <v>0</v>
      </c>
      <c r="D60" s="48"/>
      <c r="E60" s="53"/>
      <c r="F60" s="155">
        <v>80</v>
      </c>
      <c r="G60" s="143">
        <f t="shared" si="0"/>
        <v>14.04</v>
      </c>
      <c r="H60" s="86">
        <f t="shared" si="1"/>
        <v>0</v>
      </c>
      <c r="I60" s="54"/>
    </row>
    <row r="61" spans="1:9" ht="15.75">
      <c r="A61" s="52" t="s">
        <v>37</v>
      </c>
      <c r="B61" s="109" t="s">
        <v>64</v>
      </c>
      <c r="C61" s="52">
        <v>0</v>
      </c>
      <c r="D61" s="48"/>
      <c r="E61" s="53"/>
      <c r="F61" s="155">
        <v>26</v>
      </c>
      <c r="G61" s="143">
        <f t="shared" si="0"/>
        <v>14.04</v>
      </c>
      <c r="H61" s="86">
        <f t="shared" si="1"/>
        <v>0</v>
      </c>
      <c r="I61" s="54"/>
    </row>
    <row r="62" spans="1:9" ht="31.5">
      <c r="A62" s="52" t="s">
        <v>37</v>
      </c>
      <c r="B62" s="109" t="s">
        <v>84</v>
      </c>
      <c r="C62" s="52">
        <v>0</v>
      </c>
      <c r="D62" s="48"/>
      <c r="E62" s="53"/>
      <c r="F62" s="155">
        <v>620</v>
      </c>
      <c r="G62" s="143">
        <f t="shared" si="0"/>
        <v>14.04</v>
      </c>
      <c r="H62" s="86">
        <f t="shared" si="1"/>
        <v>0</v>
      </c>
      <c r="I62" s="54"/>
    </row>
    <row r="63" spans="1:9" ht="15.75">
      <c r="A63" s="52" t="s">
        <v>37</v>
      </c>
      <c r="B63" s="52" t="s">
        <v>96</v>
      </c>
      <c r="C63" s="52">
        <v>0</v>
      </c>
      <c r="D63" s="48"/>
      <c r="E63" s="53"/>
      <c r="F63" s="155">
        <v>16</v>
      </c>
      <c r="G63" s="143">
        <f t="shared" si="0"/>
        <v>14.04</v>
      </c>
      <c r="H63" s="86">
        <f t="shared" si="1"/>
        <v>0</v>
      </c>
      <c r="I63" s="54"/>
    </row>
    <row r="64" spans="1:9" ht="15.75">
      <c r="A64" s="46" t="s">
        <v>37</v>
      </c>
      <c r="B64" s="109" t="s">
        <v>57</v>
      </c>
      <c r="C64" s="52">
        <v>0</v>
      </c>
      <c r="D64" s="48"/>
      <c r="E64" s="48"/>
      <c r="F64" s="154">
        <v>1400</v>
      </c>
      <c r="G64" s="143">
        <f t="shared" si="0"/>
        <v>14.04</v>
      </c>
      <c r="H64" s="86">
        <f t="shared" si="1"/>
        <v>0</v>
      </c>
      <c r="I64" s="69" t="s">
        <v>28</v>
      </c>
    </row>
    <row r="65" spans="1:9" ht="15.75">
      <c r="A65" s="46" t="s">
        <v>37</v>
      </c>
      <c r="B65" s="52" t="s">
        <v>79</v>
      </c>
      <c r="C65" s="52">
        <v>0</v>
      </c>
      <c r="D65" s="48"/>
      <c r="E65" s="48"/>
      <c r="F65" s="154">
        <v>333.33</v>
      </c>
      <c r="G65" s="143">
        <f t="shared" si="0"/>
        <v>14.04</v>
      </c>
      <c r="H65" s="86">
        <f t="shared" si="1"/>
        <v>0</v>
      </c>
      <c r="I65" s="69"/>
    </row>
    <row r="66" spans="1:9" ht="31.5">
      <c r="A66" s="46" t="s">
        <v>37</v>
      </c>
      <c r="B66" s="52" t="s">
        <v>99</v>
      </c>
      <c r="C66" s="52">
        <v>0</v>
      </c>
      <c r="D66" s="48"/>
      <c r="E66" s="48"/>
      <c r="F66" s="154">
        <v>1568.63</v>
      </c>
      <c r="G66" s="143">
        <f t="shared" si="0"/>
        <v>14.04</v>
      </c>
      <c r="H66" s="86">
        <f t="shared" si="1"/>
        <v>0</v>
      </c>
      <c r="I66" s="69"/>
    </row>
    <row r="67" spans="1:9" ht="15.75">
      <c r="A67" s="46" t="s">
        <v>37</v>
      </c>
      <c r="B67" s="52" t="s">
        <v>88</v>
      </c>
      <c r="C67" s="52">
        <v>0</v>
      </c>
      <c r="D67" s="48"/>
      <c r="E67" s="48"/>
      <c r="F67" s="154">
        <v>226.67</v>
      </c>
      <c r="G67" s="143">
        <f t="shared" si="0"/>
        <v>14.04</v>
      </c>
      <c r="H67" s="86">
        <f t="shared" si="1"/>
        <v>0</v>
      </c>
      <c r="I67" s="69"/>
    </row>
    <row r="68" spans="1:9" ht="15.75">
      <c r="A68" s="46" t="s">
        <v>37</v>
      </c>
      <c r="B68" s="109" t="s">
        <v>41</v>
      </c>
      <c r="C68" s="52">
        <v>0</v>
      </c>
      <c r="D68" s="48"/>
      <c r="E68" s="48"/>
      <c r="F68" s="154">
        <v>232</v>
      </c>
      <c r="G68" s="143">
        <f t="shared" si="0"/>
        <v>14.04</v>
      </c>
      <c r="H68" s="86">
        <f t="shared" si="1"/>
        <v>0</v>
      </c>
      <c r="I68" s="69"/>
    </row>
    <row r="69" spans="1:9" ht="15.75">
      <c r="A69" s="46" t="s">
        <v>37</v>
      </c>
      <c r="B69" s="52" t="s">
        <v>54</v>
      </c>
      <c r="C69" s="52">
        <v>0</v>
      </c>
      <c r="D69" s="48"/>
      <c r="E69" s="48"/>
      <c r="F69" s="154">
        <v>45</v>
      </c>
      <c r="G69" s="143">
        <f t="shared" si="0"/>
        <v>14.04</v>
      </c>
      <c r="H69" s="86">
        <f t="shared" si="1"/>
        <v>0</v>
      </c>
      <c r="I69" s="69"/>
    </row>
    <row r="70" spans="1:9" ht="15.75">
      <c r="A70" s="46" t="s">
        <v>37</v>
      </c>
      <c r="B70" s="109" t="s">
        <v>94</v>
      </c>
      <c r="C70" s="52">
        <v>0</v>
      </c>
      <c r="D70" s="48"/>
      <c r="E70" s="48"/>
      <c r="F70" s="154">
        <v>1190</v>
      </c>
      <c r="G70" s="143">
        <f t="shared" si="0"/>
        <v>14.04</v>
      </c>
      <c r="H70" s="86">
        <f t="shared" si="1"/>
        <v>0</v>
      </c>
      <c r="I70" s="69"/>
    </row>
    <row r="71" spans="1:9" ht="31.5">
      <c r="A71" s="46" t="s">
        <v>37</v>
      </c>
      <c r="B71" s="109" t="s">
        <v>56</v>
      </c>
      <c r="C71" s="52">
        <v>0</v>
      </c>
      <c r="D71" s="48"/>
      <c r="E71" s="48"/>
      <c r="F71" s="154">
        <v>100</v>
      </c>
      <c r="G71" s="143">
        <f t="shared" si="0"/>
        <v>14.04</v>
      </c>
      <c r="H71" s="86">
        <f t="shared" si="1"/>
        <v>0</v>
      </c>
      <c r="I71" s="69"/>
    </row>
    <row r="72" spans="1:9" ht="15.75">
      <c r="A72" s="56" t="s">
        <v>37</v>
      </c>
      <c r="B72" s="109" t="s">
        <v>83</v>
      </c>
      <c r="C72" s="52">
        <v>0</v>
      </c>
      <c r="D72" s="48"/>
      <c r="E72" s="57"/>
      <c r="F72" s="156">
        <v>23</v>
      </c>
      <c r="G72" s="143">
        <f t="shared" si="0"/>
        <v>14.04</v>
      </c>
      <c r="H72" s="86">
        <f t="shared" si="1"/>
        <v>0</v>
      </c>
      <c r="I72" s="70"/>
    </row>
    <row r="73" spans="1:9" ht="15.75">
      <c r="A73" s="56" t="s">
        <v>37</v>
      </c>
      <c r="B73" s="109" t="s">
        <v>49</v>
      </c>
      <c r="C73" s="52">
        <v>0</v>
      </c>
      <c r="D73" s="48"/>
      <c r="E73" s="57"/>
      <c r="F73" s="156">
        <v>3</v>
      </c>
      <c r="G73" s="143">
        <f t="shared" si="0"/>
        <v>14.04</v>
      </c>
      <c r="H73" s="86">
        <f t="shared" si="1"/>
        <v>0</v>
      </c>
      <c r="I73" s="70"/>
    </row>
    <row r="74" spans="1:9" ht="15.75">
      <c r="A74" s="56" t="s">
        <v>37</v>
      </c>
      <c r="B74" s="109" t="s">
        <v>76</v>
      </c>
      <c r="C74" s="52">
        <v>0</v>
      </c>
      <c r="D74" s="48"/>
      <c r="E74" s="57"/>
      <c r="F74" s="156">
        <v>93.73</v>
      </c>
      <c r="G74" s="143">
        <f t="shared" si="0"/>
        <v>14.04</v>
      </c>
      <c r="H74" s="86">
        <f t="shared" si="1"/>
        <v>0</v>
      </c>
      <c r="I74" s="70"/>
    </row>
    <row r="75" spans="1:9" ht="15.75">
      <c r="A75" s="56" t="s">
        <v>37</v>
      </c>
      <c r="B75" s="109" t="s">
        <v>45</v>
      </c>
      <c r="C75" s="52">
        <v>0</v>
      </c>
      <c r="D75" s="48"/>
      <c r="E75" s="57"/>
      <c r="F75" s="156">
        <v>220</v>
      </c>
      <c r="G75" s="143">
        <f t="shared" si="0"/>
        <v>14.04</v>
      </c>
      <c r="H75" s="86">
        <f t="shared" si="1"/>
        <v>0</v>
      </c>
      <c r="I75" s="70"/>
    </row>
    <row r="76" spans="1:9" ht="15.75">
      <c r="A76" s="56" t="s">
        <v>37</v>
      </c>
      <c r="B76" s="55" t="s">
        <v>42</v>
      </c>
      <c r="C76" s="52">
        <v>0</v>
      </c>
      <c r="D76" s="48"/>
      <c r="E76" s="57"/>
      <c r="F76" s="156">
        <v>204</v>
      </c>
      <c r="G76" s="143">
        <f t="shared" si="0"/>
        <v>14.04</v>
      </c>
      <c r="H76" s="86">
        <f t="shared" si="1"/>
        <v>0</v>
      </c>
      <c r="I76" s="70"/>
    </row>
    <row r="77" spans="1:9" ht="15.75">
      <c r="A77" s="56" t="s">
        <v>37</v>
      </c>
      <c r="B77" s="55" t="s">
        <v>46</v>
      </c>
      <c r="C77" s="52">
        <v>0</v>
      </c>
      <c r="D77" s="48"/>
      <c r="E77" s="57"/>
      <c r="F77" s="156">
        <v>216</v>
      </c>
      <c r="G77" s="143">
        <f t="shared" si="0"/>
        <v>14.04</v>
      </c>
      <c r="H77" s="86">
        <f t="shared" si="1"/>
        <v>0</v>
      </c>
      <c r="I77" s="70"/>
    </row>
    <row r="78" spans="1:9" ht="15.75" hidden="1">
      <c r="A78" s="56" t="s">
        <v>21</v>
      </c>
      <c r="B78" s="55"/>
      <c r="C78" s="52">
        <v>0</v>
      </c>
      <c r="D78" s="48"/>
      <c r="E78" s="57"/>
      <c r="F78" s="156"/>
      <c r="G78" s="143">
        <f t="shared" si="0"/>
        <v>14.04</v>
      </c>
      <c r="H78" s="86">
        <f t="shared" si="1"/>
        <v>0</v>
      </c>
      <c r="I78" s="70"/>
    </row>
    <row r="79" spans="1:9" ht="15.75" hidden="1">
      <c r="A79" s="56" t="s">
        <v>21</v>
      </c>
      <c r="B79" s="55"/>
      <c r="C79" s="52">
        <v>0</v>
      </c>
      <c r="D79" s="48"/>
      <c r="E79" s="57"/>
      <c r="F79" s="156"/>
      <c r="G79" s="143">
        <f t="shared" si="0"/>
        <v>14.04</v>
      </c>
      <c r="H79" s="86">
        <f t="shared" si="1"/>
        <v>0</v>
      </c>
      <c r="I79" s="70"/>
    </row>
    <row r="80" spans="1:9" ht="15.75">
      <c r="A80" s="56" t="s">
        <v>37</v>
      </c>
      <c r="B80" s="109" t="s">
        <v>93</v>
      </c>
      <c r="C80" s="52">
        <v>0</v>
      </c>
      <c r="D80" s="48"/>
      <c r="E80" s="56"/>
      <c r="F80" s="156">
        <v>84</v>
      </c>
      <c r="G80" s="143">
        <f t="shared" si="0"/>
        <v>14.04</v>
      </c>
      <c r="H80" s="86">
        <f t="shared" si="1"/>
        <v>0</v>
      </c>
      <c r="I80" s="70"/>
    </row>
    <row r="81" spans="1:9" ht="15.75">
      <c r="A81" s="58" t="s">
        <v>37</v>
      </c>
      <c r="B81" s="52" t="s">
        <v>38</v>
      </c>
      <c r="C81" s="52">
        <v>0</v>
      </c>
      <c r="D81" s="48"/>
      <c r="E81" s="59"/>
      <c r="F81" s="155">
        <v>152</v>
      </c>
      <c r="G81" s="143">
        <f t="shared" si="0"/>
        <v>14.04</v>
      </c>
      <c r="H81" s="86">
        <f t="shared" si="1"/>
        <v>0</v>
      </c>
      <c r="I81" s="70"/>
    </row>
    <row r="82" spans="1:9" ht="15.75">
      <c r="A82" s="58" t="s">
        <v>37</v>
      </c>
      <c r="B82" s="52" t="s">
        <v>97</v>
      </c>
      <c r="C82" s="52">
        <v>0</v>
      </c>
      <c r="D82" s="48"/>
      <c r="E82" s="59"/>
      <c r="F82" s="155">
        <v>199</v>
      </c>
      <c r="G82" s="143">
        <f t="shared" si="0"/>
        <v>14.04</v>
      </c>
      <c r="H82" s="86">
        <f t="shared" si="1"/>
        <v>0</v>
      </c>
      <c r="I82" s="70"/>
    </row>
    <row r="83" spans="1:9" ht="15.75">
      <c r="A83" s="58" t="s">
        <v>37</v>
      </c>
      <c r="B83" s="109" t="s">
        <v>81</v>
      </c>
      <c r="C83" s="52">
        <v>0</v>
      </c>
      <c r="D83" s="48"/>
      <c r="E83" s="59"/>
      <c r="F83" s="155">
        <v>102</v>
      </c>
      <c r="G83" s="143">
        <f t="shared" si="0"/>
        <v>14.04</v>
      </c>
      <c r="H83" s="86">
        <f t="shared" si="1"/>
        <v>0</v>
      </c>
      <c r="I83" s="70"/>
    </row>
    <row r="84" spans="1:9" ht="15.75">
      <c r="A84" s="58" t="s">
        <v>37</v>
      </c>
      <c r="B84" s="60" t="s">
        <v>43</v>
      </c>
      <c r="C84" s="52">
        <v>0</v>
      </c>
      <c r="D84" s="48"/>
      <c r="E84" s="59"/>
      <c r="F84" s="155">
        <v>512</v>
      </c>
      <c r="G84" s="143">
        <f t="shared" si="0"/>
        <v>14.04</v>
      </c>
      <c r="H84" s="86">
        <f t="shared" si="1"/>
        <v>0</v>
      </c>
      <c r="I84" s="70"/>
    </row>
    <row r="85" spans="1:9" ht="15.75" hidden="1">
      <c r="A85" s="58" t="s">
        <v>25</v>
      </c>
      <c r="B85" s="54"/>
      <c r="C85" s="52">
        <v>0</v>
      </c>
      <c r="D85" s="48"/>
      <c r="E85" s="59"/>
      <c r="F85" s="155"/>
      <c r="G85" s="143">
        <f t="shared" si="0"/>
        <v>14.04</v>
      </c>
      <c r="H85" s="86">
        <f t="shared" si="1"/>
        <v>0</v>
      </c>
      <c r="I85" s="70"/>
    </row>
    <row r="86" spans="1:9" ht="15.75">
      <c r="A86" s="58" t="s">
        <v>37</v>
      </c>
      <c r="B86" s="54" t="s">
        <v>68</v>
      </c>
      <c r="C86" s="52">
        <v>0</v>
      </c>
      <c r="D86" s="48"/>
      <c r="E86" s="59"/>
      <c r="F86" s="155">
        <v>273</v>
      </c>
      <c r="G86" s="143">
        <f t="shared" si="0"/>
        <v>14.04</v>
      </c>
      <c r="H86" s="86">
        <f t="shared" si="1"/>
        <v>0</v>
      </c>
      <c r="I86" s="70"/>
    </row>
    <row r="87" spans="1:9" ht="15.75">
      <c r="A87" s="58" t="s">
        <v>37</v>
      </c>
      <c r="B87" s="60" t="s">
        <v>69</v>
      </c>
      <c r="C87" s="52">
        <v>0</v>
      </c>
      <c r="D87" s="48"/>
      <c r="E87" s="59"/>
      <c r="F87" s="155">
        <v>180</v>
      </c>
      <c r="G87" s="143">
        <f t="shared" si="0"/>
        <v>14.04</v>
      </c>
      <c r="H87" s="86">
        <f t="shared" si="1"/>
        <v>0</v>
      </c>
      <c r="I87" s="70"/>
    </row>
    <row r="88" spans="1:9" ht="15.75">
      <c r="A88" s="58" t="s">
        <v>37</v>
      </c>
      <c r="B88" s="52" t="s">
        <v>82</v>
      </c>
      <c r="C88" s="52">
        <v>0</v>
      </c>
      <c r="D88" s="48"/>
      <c r="E88" s="58"/>
      <c r="F88" s="155">
        <v>502</v>
      </c>
      <c r="G88" s="143">
        <f t="shared" si="0"/>
        <v>14.04</v>
      </c>
      <c r="H88" s="86">
        <f t="shared" si="1"/>
        <v>0</v>
      </c>
      <c r="I88" s="70"/>
    </row>
    <row r="89" spans="1:9" ht="15.75" hidden="1">
      <c r="A89" s="58" t="s">
        <v>22</v>
      </c>
      <c r="B89" s="52"/>
      <c r="C89" s="52">
        <v>0</v>
      </c>
      <c r="D89" s="48"/>
      <c r="E89" s="58"/>
      <c r="F89" s="155"/>
      <c r="G89" s="143">
        <f t="shared" si="0"/>
        <v>14.04</v>
      </c>
      <c r="H89" s="86">
        <f t="shared" si="1"/>
        <v>0</v>
      </c>
      <c r="I89" s="70"/>
    </row>
    <row r="90" spans="1:9" ht="15.75" hidden="1">
      <c r="A90" s="58" t="s">
        <v>22</v>
      </c>
      <c r="B90" s="52"/>
      <c r="C90" s="52">
        <v>0</v>
      </c>
      <c r="D90" s="48"/>
      <c r="E90" s="58"/>
      <c r="F90" s="155"/>
      <c r="G90" s="143">
        <f t="shared" si="0"/>
        <v>14.04</v>
      </c>
      <c r="H90" s="86">
        <f t="shared" si="1"/>
        <v>0</v>
      </c>
      <c r="I90" s="70"/>
    </row>
    <row r="91" spans="1:9" ht="15.75" hidden="1">
      <c r="A91" s="58" t="s">
        <v>22</v>
      </c>
      <c r="B91" s="52"/>
      <c r="C91" s="52">
        <v>0</v>
      </c>
      <c r="D91" s="48"/>
      <c r="E91" s="58"/>
      <c r="F91" s="155"/>
      <c r="G91" s="143">
        <f t="shared" si="0"/>
        <v>14.04</v>
      </c>
      <c r="H91" s="86">
        <f t="shared" si="1"/>
        <v>0</v>
      </c>
      <c r="I91" s="70"/>
    </row>
    <row r="92" spans="1:9" ht="15.75">
      <c r="A92" s="58" t="s">
        <v>37</v>
      </c>
      <c r="B92" s="109" t="s">
        <v>65</v>
      </c>
      <c r="C92" s="52">
        <v>0</v>
      </c>
      <c r="D92" s="48"/>
      <c r="E92" s="58"/>
      <c r="F92" s="155">
        <v>588.24</v>
      </c>
      <c r="G92" s="143">
        <f t="shared" si="0"/>
        <v>14.04</v>
      </c>
      <c r="H92" s="86">
        <f t="shared" si="1"/>
        <v>0</v>
      </c>
      <c r="I92" s="70"/>
    </row>
    <row r="93" spans="1:9" ht="15.75">
      <c r="A93" s="58" t="s">
        <v>37</v>
      </c>
      <c r="B93" s="52" t="s">
        <v>47</v>
      </c>
      <c r="C93" s="52">
        <v>0</v>
      </c>
      <c r="D93" s="48"/>
      <c r="E93" s="58"/>
      <c r="F93" s="155">
        <v>21</v>
      </c>
      <c r="G93" s="143">
        <f t="shared" si="0"/>
        <v>14.04</v>
      </c>
      <c r="H93" s="86">
        <f t="shared" si="1"/>
        <v>0</v>
      </c>
      <c r="I93" s="70"/>
    </row>
    <row r="94" spans="1:9" ht="15.75">
      <c r="A94" s="58" t="s">
        <v>37</v>
      </c>
      <c r="B94" s="109" t="s">
        <v>104</v>
      </c>
      <c r="C94" s="52">
        <v>0</v>
      </c>
      <c r="D94" s="48"/>
      <c r="E94" s="58"/>
      <c r="F94" s="155">
        <v>384</v>
      </c>
      <c r="G94" s="143">
        <f t="shared" si="0"/>
        <v>14.04</v>
      </c>
      <c r="H94" s="86">
        <f t="shared" si="1"/>
        <v>0</v>
      </c>
      <c r="I94" s="70"/>
    </row>
    <row r="95" spans="1:9" ht="15.75">
      <c r="A95" s="58" t="s">
        <v>37</v>
      </c>
      <c r="B95" s="52" t="s">
        <v>103</v>
      </c>
      <c r="C95" s="52">
        <v>0</v>
      </c>
      <c r="D95" s="48"/>
      <c r="E95" s="58"/>
      <c r="F95" s="155">
        <v>570</v>
      </c>
      <c r="G95" s="143">
        <f t="shared" si="0"/>
        <v>14.04</v>
      </c>
      <c r="H95" s="86">
        <f t="shared" si="1"/>
        <v>0</v>
      </c>
      <c r="I95" s="70"/>
    </row>
    <row r="96" spans="1:9" ht="15.75">
      <c r="A96" s="58" t="s">
        <v>37</v>
      </c>
      <c r="B96" s="52" t="s">
        <v>50</v>
      </c>
      <c r="C96" s="52">
        <v>0</v>
      </c>
      <c r="D96" s="48"/>
      <c r="E96" s="58"/>
      <c r="F96" s="155">
        <v>8</v>
      </c>
      <c r="G96" s="143">
        <f t="shared" si="0"/>
        <v>14.04</v>
      </c>
      <c r="H96" s="86">
        <f t="shared" si="1"/>
        <v>0</v>
      </c>
      <c r="I96" s="70"/>
    </row>
    <row r="97" spans="1:9" ht="15.75">
      <c r="A97" s="58" t="s">
        <v>37</v>
      </c>
      <c r="B97" s="109" t="s">
        <v>71</v>
      </c>
      <c r="C97" s="52">
        <v>0</v>
      </c>
      <c r="D97" s="48"/>
      <c r="E97" s="58"/>
      <c r="F97" s="155">
        <v>32</v>
      </c>
      <c r="G97" s="143">
        <f t="shared" si="0"/>
        <v>14.04</v>
      </c>
      <c r="H97" s="86">
        <f t="shared" si="1"/>
        <v>0</v>
      </c>
      <c r="I97" s="70"/>
    </row>
    <row r="98" spans="1:9" ht="15.75">
      <c r="A98" s="58" t="s">
        <v>37</v>
      </c>
      <c r="B98" s="52" t="s">
        <v>86</v>
      </c>
      <c r="C98" s="52">
        <v>0</v>
      </c>
      <c r="D98" s="48"/>
      <c r="E98" s="58"/>
      <c r="F98" s="155">
        <v>13</v>
      </c>
      <c r="G98" s="143">
        <f t="shared" si="0"/>
        <v>14.04</v>
      </c>
      <c r="H98" s="86">
        <f t="shared" si="1"/>
        <v>0</v>
      </c>
      <c r="I98" s="70"/>
    </row>
    <row r="99" spans="1:9" ht="15.75">
      <c r="A99" s="58" t="s">
        <v>37</v>
      </c>
      <c r="B99" s="52" t="s">
        <v>51</v>
      </c>
      <c r="C99" s="52">
        <v>0</v>
      </c>
      <c r="D99" s="48"/>
      <c r="E99" s="58"/>
      <c r="F99" s="155">
        <v>75</v>
      </c>
      <c r="G99" s="143">
        <f t="shared" si="0"/>
        <v>14.04</v>
      </c>
      <c r="H99" s="86">
        <f t="shared" si="1"/>
        <v>0</v>
      </c>
      <c r="I99" s="70"/>
    </row>
    <row r="100" spans="1:8" ht="15.75">
      <c r="A100" s="58" t="s">
        <v>52</v>
      </c>
      <c r="B100" s="52" t="s">
        <v>72</v>
      </c>
      <c r="C100" s="52">
        <v>0</v>
      </c>
      <c r="D100" s="48"/>
      <c r="E100" s="58"/>
      <c r="F100" s="155">
        <v>500</v>
      </c>
      <c r="G100" s="144">
        <f t="shared" si="0"/>
        <v>14.04</v>
      </c>
      <c r="H100" s="86">
        <f t="shared" si="1"/>
        <v>0</v>
      </c>
    </row>
    <row r="101" spans="1:9" ht="18" customHeight="1">
      <c r="A101" s="123"/>
      <c r="B101" s="235"/>
      <c r="C101" s="236"/>
      <c r="D101" s="231" t="s">
        <v>118</v>
      </c>
      <c r="E101" s="232"/>
      <c r="F101" s="233"/>
      <c r="G101" s="158" t="s">
        <v>106</v>
      </c>
      <c r="H101" s="147">
        <f>SUM(H39:H100)</f>
        <v>0</v>
      </c>
      <c r="I101" s="54"/>
    </row>
    <row r="102" spans="1:9" ht="18" customHeight="1">
      <c r="A102" s="115"/>
      <c r="B102" s="67"/>
      <c r="C102" s="67"/>
      <c r="D102" s="134"/>
      <c r="E102" s="134"/>
      <c r="F102" s="135"/>
      <c r="G102" s="158" t="s">
        <v>106</v>
      </c>
      <c r="H102" s="148">
        <f>+H101/$G$22</f>
        <v>0</v>
      </c>
      <c r="I102" s="54"/>
    </row>
    <row r="103" spans="1:9" ht="19.5" customHeight="1">
      <c r="A103" s="207"/>
      <c r="B103" s="208"/>
      <c r="C103" s="208"/>
      <c r="D103" s="208"/>
      <c r="E103" s="208"/>
      <c r="F103" s="208"/>
      <c r="G103" s="208"/>
      <c r="H103" s="209"/>
      <c r="I103" s="54"/>
    </row>
    <row r="104" spans="1:48" s="81" customFormat="1" ht="55.5" customHeight="1">
      <c r="A104" s="110" t="s">
        <v>111</v>
      </c>
      <c r="B104" s="110" t="s">
        <v>117</v>
      </c>
      <c r="C104" s="110"/>
      <c r="D104" s="111" t="s">
        <v>115</v>
      </c>
      <c r="E104" s="110" t="s">
        <v>116</v>
      </c>
      <c r="F104" s="112" t="s">
        <v>114</v>
      </c>
      <c r="G104" s="160" t="s">
        <v>134</v>
      </c>
      <c r="H104" s="137" t="s">
        <v>108</v>
      </c>
      <c r="I104" s="80"/>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c r="AM104" s="82"/>
      <c r="AN104" s="82"/>
      <c r="AO104" s="82"/>
      <c r="AP104" s="82"/>
      <c r="AQ104" s="82"/>
      <c r="AR104" s="82"/>
      <c r="AS104" s="82"/>
      <c r="AT104" s="82"/>
      <c r="AU104" s="82"/>
      <c r="AV104" s="82"/>
    </row>
    <row r="105" spans="1:9" ht="15.75">
      <c r="A105" s="55" t="s">
        <v>53</v>
      </c>
      <c r="B105" s="55" t="s">
        <v>60</v>
      </c>
      <c r="C105" s="210"/>
      <c r="D105" s="212"/>
      <c r="E105" s="212"/>
      <c r="F105" s="155">
        <v>0</v>
      </c>
      <c r="G105" s="144">
        <f>+$G$22</f>
        <v>14.04</v>
      </c>
      <c r="H105" s="138">
        <f>+F105</f>
        <v>0</v>
      </c>
      <c r="I105" s="54"/>
    </row>
    <row r="106" spans="1:9" ht="15.75">
      <c r="A106" s="66" t="s">
        <v>111</v>
      </c>
      <c r="B106" s="55"/>
      <c r="C106" s="210"/>
      <c r="D106" s="212"/>
      <c r="E106" s="212"/>
      <c r="F106" s="157">
        <v>0</v>
      </c>
      <c r="G106" s="144">
        <f>+$G$22</f>
        <v>14.04</v>
      </c>
      <c r="H106" s="138">
        <f>+F106</f>
        <v>0</v>
      </c>
      <c r="I106" s="54"/>
    </row>
    <row r="107" spans="1:9" ht="15.75">
      <c r="A107" s="66" t="s">
        <v>111</v>
      </c>
      <c r="B107" s="55"/>
      <c r="C107" s="210"/>
      <c r="D107" s="212"/>
      <c r="E107" s="212"/>
      <c r="F107" s="157">
        <v>0</v>
      </c>
      <c r="G107" s="144">
        <f>+$G$22</f>
        <v>14.04</v>
      </c>
      <c r="H107" s="138">
        <f>+F107</f>
        <v>0</v>
      </c>
      <c r="I107" s="54"/>
    </row>
    <row r="108" spans="1:9" ht="18" customHeight="1">
      <c r="A108" s="116" t="s">
        <v>112</v>
      </c>
      <c r="B108" s="237"/>
      <c r="C108" s="237"/>
      <c r="D108" s="234" t="s">
        <v>113</v>
      </c>
      <c r="E108" s="234"/>
      <c r="F108" s="234"/>
      <c r="G108" s="113" t="s">
        <v>119</v>
      </c>
      <c r="H108" s="139">
        <f>+H25+H33+H101+H105+H106+H107</f>
        <v>308880</v>
      </c>
      <c r="I108" s="72"/>
    </row>
    <row r="109" spans="1:9" ht="18" customHeight="1">
      <c r="A109" s="117"/>
      <c r="B109" s="114"/>
      <c r="C109" s="114"/>
      <c r="D109" s="114"/>
      <c r="E109" s="114"/>
      <c r="F109" s="114"/>
      <c r="G109" s="113" t="s">
        <v>119</v>
      </c>
      <c r="H109" s="140">
        <f>+H108/$G$22</f>
        <v>22000</v>
      </c>
      <c r="I109" s="72"/>
    </row>
    <row r="110" spans="1:8" ht="15.75">
      <c r="A110" s="204"/>
      <c r="B110" s="205"/>
      <c r="C110" s="205"/>
      <c r="D110" s="205"/>
      <c r="E110" s="205"/>
      <c r="F110" s="205"/>
      <c r="G110" s="205"/>
      <c r="H110" s="206"/>
    </row>
    <row r="111" spans="1:8" ht="15.75">
      <c r="A111" s="55" t="s">
        <v>23</v>
      </c>
      <c r="B111" s="211"/>
      <c r="C111" s="211"/>
      <c r="D111" s="211"/>
      <c r="E111" s="211"/>
      <c r="F111" s="211"/>
      <c r="G111" s="211"/>
      <c r="H111" s="211"/>
    </row>
    <row r="112" spans="1:8" ht="31.5">
      <c r="A112" s="55" t="s">
        <v>24</v>
      </c>
      <c r="B112" s="197"/>
      <c r="C112" s="197"/>
      <c r="D112" s="197"/>
      <c r="E112" s="197"/>
      <c r="F112" s="197"/>
      <c r="G112" s="197"/>
      <c r="H112" s="197"/>
    </row>
    <row r="113" spans="1:8" ht="28.5" customHeight="1">
      <c r="A113" s="136" t="s">
        <v>109</v>
      </c>
      <c r="B113" s="198" t="s">
        <v>74</v>
      </c>
      <c r="C113" s="199"/>
      <c r="D113" s="199"/>
      <c r="E113" s="199"/>
      <c r="F113" s="199"/>
      <c r="G113" s="199"/>
      <c r="H113" s="200"/>
    </row>
    <row r="114" spans="1:48" s="142" customFormat="1" ht="15.75">
      <c r="A114" s="65" t="s">
        <v>110</v>
      </c>
      <c r="B114" s="201" t="s">
        <v>26</v>
      </c>
      <c r="C114" s="202"/>
      <c r="D114" s="202"/>
      <c r="E114" s="202"/>
      <c r="F114" s="202"/>
      <c r="G114" s="202"/>
      <c r="H114" s="203"/>
      <c r="I114" s="141"/>
      <c r="J114" s="141"/>
      <c r="K114" s="141"/>
      <c r="L114" s="141"/>
      <c r="M114" s="141"/>
      <c r="N114" s="141"/>
      <c r="O114" s="141"/>
      <c r="P114" s="141"/>
      <c r="Q114" s="141"/>
      <c r="R114" s="141"/>
      <c r="S114" s="141"/>
      <c r="T114" s="141"/>
      <c r="U114" s="141"/>
      <c r="V114" s="141"/>
      <c r="W114" s="141"/>
      <c r="X114" s="141"/>
      <c r="Y114" s="141"/>
      <c r="Z114" s="141"/>
      <c r="AA114" s="141"/>
      <c r="AB114" s="141"/>
      <c r="AC114" s="141"/>
      <c r="AD114" s="141"/>
      <c r="AE114" s="141"/>
      <c r="AF114" s="141"/>
      <c r="AG114" s="141"/>
      <c r="AH114" s="141"/>
      <c r="AI114" s="141"/>
      <c r="AJ114" s="141"/>
      <c r="AK114" s="141"/>
      <c r="AL114" s="141"/>
      <c r="AM114" s="141"/>
      <c r="AN114" s="141"/>
      <c r="AO114" s="141"/>
      <c r="AP114" s="141"/>
      <c r="AQ114" s="141"/>
      <c r="AR114" s="141"/>
      <c r="AS114" s="141"/>
      <c r="AT114" s="141"/>
      <c r="AU114" s="141"/>
      <c r="AV114" s="141"/>
    </row>
    <row r="115" spans="1:8" ht="15.75">
      <c r="A115" s="74"/>
      <c r="B115" s="71"/>
      <c r="C115" s="71"/>
      <c r="D115" s="75"/>
      <c r="E115" s="71"/>
      <c r="F115" s="71"/>
      <c r="G115" s="71"/>
      <c r="H115" s="76"/>
    </row>
    <row r="116" spans="1:9" s="71" customFormat="1" ht="15.75">
      <c r="A116" s="74"/>
      <c r="D116" s="75"/>
      <c r="H116" s="76"/>
      <c r="I116" s="73"/>
    </row>
    <row r="117" spans="1:9" s="71" customFormat="1" ht="15.75">
      <c r="A117" s="74"/>
      <c r="D117" s="75"/>
      <c r="H117" s="76"/>
      <c r="I117" s="73"/>
    </row>
    <row r="118" spans="1:9" s="71" customFormat="1" ht="15.75">
      <c r="A118" s="74"/>
      <c r="D118" s="75"/>
      <c r="H118" s="76"/>
      <c r="I118" s="73"/>
    </row>
    <row r="119" spans="1:9" s="71" customFormat="1" ht="15.75">
      <c r="A119" s="74"/>
      <c r="D119" s="75"/>
      <c r="H119" s="76"/>
      <c r="I119" s="73"/>
    </row>
    <row r="120" spans="1:9" s="71" customFormat="1" ht="15.75">
      <c r="A120" s="74"/>
      <c r="D120" s="75"/>
      <c r="H120" s="76"/>
      <c r="I120" s="73"/>
    </row>
    <row r="121" spans="4:9" s="71" customFormat="1" ht="15.75">
      <c r="D121" s="75"/>
      <c r="H121" s="76"/>
      <c r="I121" s="73"/>
    </row>
    <row r="122" spans="4:9" s="71" customFormat="1" ht="15.75">
      <c r="D122" s="75"/>
      <c r="H122" s="76"/>
      <c r="I122" s="73"/>
    </row>
    <row r="123" spans="4:9" s="71" customFormat="1" ht="15.75">
      <c r="D123" s="75"/>
      <c r="H123" s="76"/>
      <c r="I123" s="73"/>
    </row>
    <row r="124" spans="4:9" s="71" customFormat="1" ht="15.75">
      <c r="D124" s="75"/>
      <c r="H124" s="76"/>
      <c r="I124" s="73"/>
    </row>
    <row r="125" spans="4:9" s="71" customFormat="1" ht="15.75">
      <c r="D125" s="75"/>
      <c r="H125" s="76"/>
      <c r="I125" s="73"/>
    </row>
    <row r="126" spans="4:9" s="71" customFormat="1" ht="15.75">
      <c r="D126" s="75"/>
      <c r="H126" s="76"/>
      <c r="I126" s="73"/>
    </row>
    <row r="127" spans="4:9" s="71" customFormat="1" ht="15.75">
      <c r="D127" s="75"/>
      <c r="H127" s="76"/>
      <c r="I127" s="73"/>
    </row>
    <row r="128" spans="4:9" s="71" customFormat="1" ht="15.75">
      <c r="D128" s="75"/>
      <c r="H128" s="76"/>
      <c r="I128" s="73"/>
    </row>
    <row r="129" spans="4:9" s="71" customFormat="1" ht="12" customHeight="1">
      <c r="D129" s="75"/>
      <c r="H129" s="76"/>
      <c r="I129" s="73"/>
    </row>
    <row r="130" spans="4:9" s="71" customFormat="1" ht="15.75">
      <c r="D130" s="75"/>
      <c r="H130" s="76"/>
      <c r="I130" s="73"/>
    </row>
    <row r="131" spans="4:9" s="71" customFormat="1" ht="15.75">
      <c r="D131" s="75"/>
      <c r="H131" s="76"/>
      <c r="I131" s="73"/>
    </row>
    <row r="132" spans="4:9" s="71" customFormat="1" ht="15.75">
      <c r="D132" s="75"/>
      <c r="H132" s="76"/>
      <c r="I132" s="73"/>
    </row>
    <row r="133" spans="4:9" s="71" customFormat="1" ht="15.75">
      <c r="D133" s="75"/>
      <c r="H133" s="76"/>
      <c r="I133" s="73"/>
    </row>
    <row r="134" spans="4:9" s="71" customFormat="1" ht="15.75">
      <c r="D134" s="75"/>
      <c r="H134" s="76"/>
      <c r="I134" s="73"/>
    </row>
    <row r="135" spans="4:9" s="71" customFormat="1" ht="15.75">
      <c r="D135" s="75"/>
      <c r="H135" s="76"/>
      <c r="I135" s="73"/>
    </row>
    <row r="136" spans="4:9" s="71" customFormat="1" ht="15.75">
      <c r="D136" s="75"/>
      <c r="H136" s="76"/>
      <c r="I136" s="73"/>
    </row>
    <row r="137" spans="4:9" s="71" customFormat="1" ht="15.75">
      <c r="D137" s="75"/>
      <c r="H137" s="76"/>
      <c r="I137" s="73"/>
    </row>
    <row r="138" spans="4:9" s="71" customFormat="1" ht="15.75">
      <c r="D138" s="75"/>
      <c r="H138" s="76"/>
      <c r="I138" s="73"/>
    </row>
    <row r="139" spans="4:9" s="71" customFormat="1" ht="15.75">
      <c r="D139" s="75"/>
      <c r="H139" s="76"/>
      <c r="I139" s="73"/>
    </row>
    <row r="140" spans="4:9" s="71" customFormat="1" ht="15.75">
      <c r="D140" s="75"/>
      <c r="H140" s="76"/>
      <c r="I140" s="73"/>
    </row>
    <row r="141" spans="4:9" s="71" customFormat="1" ht="15.75">
      <c r="D141" s="75"/>
      <c r="H141" s="76"/>
      <c r="I141" s="73"/>
    </row>
    <row r="142" spans="4:9" s="71" customFormat="1" ht="15.75">
      <c r="D142" s="75"/>
      <c r="H142" s="76"/>
      <c r="I142" s="73"/>
    </row>
    <row r="143" spans="4:9" s="71" customFormat="1" ht="15.75">
      <c r="D143" s="75"/>
      <c r="H143" s="76"/>
      <c r="I143" s="73"/>
    </row>
    <row r="144" spans="4:9" s="71" customFormat="1" ht="15.75">
      <c r="D144" s="75"/>
      <c r="H144" s="76"/>
      <c r="I144" s="73"/>
    </row>
    <row r="145" spans="4:9" s="71" customFormat="1" ht="15.75">
      <c r="D145" s="75"/>
      <c r="H145" s="76"/>
      <c r="I145" s="73"/>
    </row>
    <row r="146" spans="4:9" s="71" customFormat="1" ht="15.75">
      <c r="D146" s="75"/>
      <c r="H146" s="76"/>
      <c r="I146" s="73"/>
    </row>
    <row r="147" spans="4:9" s="71" customFormat="1" ht="15.75">
      <c r="D147" s="75"/>
      <c r="H147" s="76"/>
      <c r="I147" s="73"/>
    </row>
    <row r="148" spans="4:9" s="71" customFormat="1" ht="15.75">
      <c r="D148" s="75"/>
      <c r="H148" s="76"/>
      <c r="I148" s="73"/>
    </row>
    <row r="149" spans="4:9" s="71" customFormat="1" ht="15.75">
      <c r="D149" s="75"/>
      <c r="H149" s="76"/>
      <c r="I149" s="73"/>
    </row>
    <row r="150" spans="4:9" s="71" customFormat="1" ht="15.75">
      <c r="D150" s="75"/>
      <c r="H150" s="76"/>
      <c r="I150" s="73"/>
    </row>
    <row r="151" spans="4:9" s="71" customFormat="1" ht="15.75">
      <c r="D151" s="75"/>
      <c r="H151" s="76"/>
      <c r="I151" s="73"/>
    </row>
    <row r="152" spans="4:9" s="71" customFormat="1" ht="15.75">
      <c r="D152" s="75"/>
      <c r="H152" s="76"/>
      <c r="I152" s="73"/>
    </row>
    <row r="153" spans="4:9" s="71" customFormat="1" ht="15.75">
      <c r="D153" s="75"/>
      <c r="H153" s="76"/>
      <c r="I153" s="73"/>
    </row>
    <row r="154" spans="4:9" s="71" customFormat="1" ht="15.75">
      <c r="D154" s="75"/>
      <c r="H154" s="76"/>
      <c r="I154" s="73"/>
    </row>
    <row r="155" spans="4:9" s="71" customFormat="1" ht="15.75">
      <c r="D155" s="75"/>
      <c r="H155" s="76"/>
      <c r="I155" s="73"/>
    </row>
    <row r="156" spans="4:9" s="71" customFormat="1" ht="15.75">
      <c r="D156" s="75"/>
      <c r="H156" s="76"/>
      <c r="I156" s="73"/>
    </row>
    <row r="157" spans="4:9" s="71" customFormat="1" ht="15.75">
      <c r="D157" s="75"/>
      <c r="H157" s="76"/>
      <c r="I157" s="73"/>
    </row>
    <row r="158" spans="4:9" s="71" customFormat="1" ht="15.75">
      <c r="D158" s="75"/>
      <c r="H158" s="76"/>
      <c r="I158" s="73"/>
    </row>
    <row r="159" spans="4:9" s="71" customFormat="1" ht="15.75">
      <c r="D159" s="75"/>
      <c r="H159" s="76"/>
      <c r="I159" s="73"/>
    </row>
    <row r="160" spans="4:9" s="71" customFormat="1" ht="15.75">
      <c r="D160" s="75"/>
      <c r="H160" s="76"/>
      <c r="I160" s="73"/>
    </row>
    <row r="161" spans="4:9" s="71" customFormat="1" ht="15.75">
      <c r="D161" s="75"/>
      <c r="H161" s="76"/>
      <c r="I161" s="73"/>
    </row>
    <row r="162" spans="4:9" s="71" customFormat="1" ht="15.75">
      <c r="D162" s="75"/>
      <c r="H162" s="76"/>
      <c r="I162" s="73"/>
    </row>
    <row r="163" spans="4:9" s="71" customFormat="1" ht="15.75">
      <c r="D163" s="75"/>
      <c r="H163" s="76"/>
      <c r="I163" s="73"/>
    </row>
    <row r="164" spans="4:9" s="71" customFormat="1" ht="15.75">
      <c r="D164" s="75"/>
      <c r="H164" s="76"/>
      <c r="I164" s="73"/>
    </row>
    <row r="165" spans="4:9" s="71" customFormat="1" ht="15.75">
      <c r="D165" s="75"/>
      <c r="H165" s="76"/>
      <c r="I165" s="73"/>
    </row>
    <row r="166" spans="4:9" s="71" customFormat="1" ht="15.75">
      <c r="D166" s="75"/>
      <c r="H166" s="76"/>
      <c r="I166" s="73"/>
    </row>
    <row r="167" spans="4:9" s="71" customFormat="1" ht="15.75">
      <c r="D167" s="75"/>
      <c r="H167" s="76"/>
      <c r="I167" s="73"/>
    </row>
    <row r="168" spans="4:9" s="71" customFormat="1" ht="15.75">
      <c r="D168" s="75"/>
      <c r="H168" s="76"/>
      <c r="I168" s="73"/>
    </row>
    <row r="169" spans="4:9" s="71" customFormat="1" ht="15.75">
      <c r="D169" s="75"/>
      <c r="H169" s="76"/>
      <c r="I169" s="73"/>
    </row>
    <row r="170" spans="4:9" s="71" customFormat="1" ht="15.75">
      <c r="D170" s="75"/>
      <c r="H170" s="76"/>
      <c r="I170" s="73"/>
    </row>
    <row r="171" spans="4:9" s="71" customFormat="1" ht="15.75">
      <c r="D171" s="75"/>
      <c r="H171" s="76"/>
      <c r="I171" s="73"/>
    </row>
    <row r="172" spans="4:9" s="71" customFormat="1" ht="15.75">
      <c r="D172" s="75"/>
      <c r="H172" s="76"/>
      <c r="I172" s="73"/>
    </row>
    <row r="173" spans="4:9" s="71" customFormat="1" ht="15.75">
      <c r="D173" s="75"/>
      <c r="H173" s="76"/>
      <c r="I173" s="73"/>
    </row>
    <row r="174" spans="4:9" s="71" customFormat="1" ht="15.75">
      <c r="D174" s="75"/>
      <c r="H174" s="76"/>
      <c r="I174" s="73"/>
    </row>
    <row r="175" spans="4:9" s="71" customFormat="1" ht="15.75">
      <c r="D175" s="75"/>
      <c r="H175" s="76"/>
      <c r="I175" s="73"/>
    </row>
    <row r="176" spans="4:9" s="71" customFormat="1" ht="15.75">
      <c r="D176" s="75"/>
      <c r="H176" s="76"/>
      <c r="I176" s="73"/>
    </row>
    <row r="177" spans="4:9" s="71" customFormat="1" ht="15.75">
      <c r="D177" s="75"/>
      <c r="H177" s="76"/>
      <c r="I177" s="73"/>
    </row>
    <row r="178" spans="4:9" s="71" customFormat="1" ht="15.75">
      <c r="D178" s="75"/>
      <c r="H178" s="76"/>
      <c r="I178" s="73"/>
    </row>
    <row r="179" spans="4:9" s="71" customFormat="1" ht="15.75">
      <c r="D179" s="75"/>
      <c r="H179" s="76"/>
      <c r="I179" s="73"/>
    </row>
    <row r="180" spans="4:9" s="71" customFormat="1" ht="15.75">
      <c r="D180" s="75"/>
      <c r="H180" s="76"/>
      <c r="I180" s="73"/>
    </row>
    <row r="181" spans="4:9" s="71" customFormat="1" ht="15.75">
      <c r="D181" s="75"/>
      <c r="H181" s="76"/>
      <c r="I181" s="73"/>
    </row>
    <row r="182" spans="4:9" s="71" customFormat="1" ht="15.75">
      <c r="D182" s="75"/>
      <c r="H182" s="76"/>
      <c r="I182" s="73"/>
    </row>
    <row r="183" spans="4:9" s="71" customFormat="1" ht="15.75">
      <c r="D183" s="75"/>
      <c r="H183" s="76"/>
      <c r="I183" s="73"/>
    </row>
    <row r="184" spans="4:9" s="71" customFormat="1" ht="15.75">
      <c r="D184" s="75"/>
      <c r="H184" s="76"/>
      <c r="I184" s="73"/>
    </row>
    <row r="185" spans="4:9" s="71" customFormat="1" ht="15.75">
      <c r="D185" s="75"/>
      <c r="H185" s="76"/>
      <c r="I185" s="73"/>
    </row>
    <row r="186" spans="4:9" s="71" customFormat="1" ht="15.75">
      <c r="D186" s="75"/>
      <c r="H186" s="76"/>
      <c r="I186" s="73"/>
    </row>
    <row r="187" spans="4:9" s="71" customFormat="1" ht="15.75">
      <c r="D187" s="75"/>
      <c r="H187" s="76"/>
      <c r="I187" s="73"/>
    </row>
    <row r="188" spans="4:9" s="71" customFormat="1" ht="15.75">
      <c r="D188" s="75"/>
      <c r="H188" s="76"/>
      <c r="I188" s="73"/>
    </row>
    <row r="189" spans="4:9" s="71" customFormat="1" ht="15.75">
      <c r="D189" s="75"/>
      <c r="H189" s="76"/>
      <c r="I189" s="73"/>
    </row>
    <row r="190" spans="4:9" s="71" customFormat="1" ht="15.75">
      <c r="D190" s="75"/>
      <c r="H190" s="76"/>
      <c r="I190" s="73"/>
    </row>
    <row r="191" spans="4:9" s="71" customFormat="1" ht="15.75">
      <c r="D191" s="75"/>
      <c r="H191" s="76"/>
      <c r="I191" s="73"/>
    </row>
    <row r="192" spans="4:9" s="71" customFormat="1" ht="15.75">
      <c r="D192" s="75"/>
      <c r="H192" s="76"/>
      <c r="I192" s="73"/>
    </row>
    <row r="193" spans="4:9" s="71" customFormat="1" ht="15.75">
      <c r="D193" s="75"/>
      <c r="H193" s="76"/>
      <c r="I193" s="73"/>
    </row>
    <row r="194" spans="4:9" s="71" customFormat="1" ht="15.75">
      <c r="D194" s="75"/>
      <c r="H194" s="76"/>
      <c r="I194" s="73"/>
    </row>
    <row r="195" spans="4:9" s="71" customFormat="1" ht="15.75">
      <c r="D195" s="75"/>
      <c r="H195" s="76"/>
      <c r="I195" s="73"/>
    </row>
    <row r="196" spans="4:9" s="71" customFormat="1" ht="15.75">
      <c r="D196" s="75"/>
      <c r="H196" s="76"/>
      <c r="I196" s="73"/>
    </row>
    <row r="197" spans="4:9" s="71" customFormat="1" ht="15.75">
      <c r="D197" s="75"/>
      <c r="H197" s="76"/>
      <c r="I197" s="73"/>
    </row>
    <row r="198" spans="4:9" s="71" customFormat="1" ht="15.75">
      <c r="D198" s="75"/>
      <c r="H198" s="76"/>
      <c r="I198" s="73"/>
    </row>
    <row r="199" spans="4:9" s="71" customFormat="1" ht="15.75">
      <c r="D199" s="75"/>
      <c r="H199" s="76"/>
      <c r="I199" s="73"/>
    </row>
    <row r="200" spans="4:9" s="71" customFormat="1" ht="15.75">
      <c r="D200" s="75"/>
      <c r="H200" s="76"/>
      <c r="I200" s="73"/>
    </row>
    <row r="201" spans="4:9" s="71" customFormat="1" ht="15.75">
      <c r="D201" s="75"/>
      <c r="H201" s="76"/>
      <c r="I201" s="73"/>
    </row>
    <row r="202" spans="4:9" s="71" customFormat="1" ht="15.75">
      <c r="D202" s="75"/>
      <c r="H202" s="76"/>
      <c r="I202" s="73"/>
    </row>
    <row r="203" spans="4:9" s="71" customFormat="1" ht="15.75">
      <c r="D203" s="75"/>
      <c r="H203" s="76"/>
      <c r="I203" s="73"/>
    </row>
    <row r="204" spans="4:9" s="71" customFormat="1" ht="15.75">
      <c r="D204" s="75"/>
      <c r="H204" s="76"/>
      <c r="I204" s="73"/>
    </row>
    <row r="205" spans="4:9" s="71" customFormat="1" ht="15.75">
      <c r="D205" s="75"/>
      <c r="H205" s="76"/>
      <c r="I205" s="73"/>
    </row>
    <row r="206" spans="4:9" s="71" customFormat="1" ht="15.75">
      <c r="D206" s="75"/>
      <c r="H206" s="76"/>
      <c r="I206" s="73"/>
    </row>
    <row r="207" spans="4:9" s="71" customFormat="1" ht="15.75">
      <c r="D207" s="75"/>
      <c r="H207" s="76"/>
      <c r="I207" s="73"/>
    </row>
    <row r="208" spans="4:9" s="71" customFormat="1" ht="15.75">
      <c r="D208" s="75"/>
      <c r="H208" s="76"/>
      <c r="I208" s="73"/>
    </row>
    <row r="209" spans="4:9" s="71" customFormat="1" ht="15.75">
      <c r="D209" s="75"/>
      <c r="H209" s="76"/>
      <c r="I209" s="73"/>
    </row>
    <row r="210" spans="4:9" s="71" customFormat="1" ht="15.75">
      <c r="D210" s="75"/>
      <c r="H210" s="76"/>
      <c r="I210" s="73"/>
    </row>
    <row r="211" spans="4:9" s="71" customFormat="1" ht="15.75">
      <c r="D211" s="75"/>
      <c r="H211" s="76"/>
      <c r="I211" s="73"/>
    </row>
    <row r="212" spans="4:9" s="71" customFormat="1" ht="15.75">
      <c r="D212" s="75"/>
      <c r="H212" s="76"/>
      <c r="I212" s="73"/>
    </row>
    <row r="213" spans="4:9" s="71" customFormat="1" ht="15.75">
      <c r="D213" s="75"/>
      <c r="H213" s="76"/>
      <c r="I213" s="73"/>
    </row>
    <row r="214" spans="4:9" s="71" customFormat="1" ht="15.75">
      <c r="D214" s="75"/>
      <c r="H214" s="76"/>
      <c r="I214" s="73"/>
    </row>
    <row r="215" spans="4:9" s="71" customFormat="1" ht="15.75">
      <c r="D215" s="75"/>
      <c r="H215" s="76"/>
      <c r="I215" s="73"/>
    </row>
    <row r="216" spans="4:9" s="71" customFormat="1" ht="15.75">
      <c r="D216" s="75"/>
      <c r="H216" s="76"/>
      <c r="I216" s="73"/>
    </row>
    <row r="217" spans="4:9" s="71" customFormat="1" ht="15.75">
      <c r="D217" s="75"/>
      <c r="H217" s="76"/>
      <c r="I217" s="73"/>
    </row>
    <row r="218" spans="4:9" s="71" customFormat="1" ht="15.75">
      <c r="D218" s="75"/>
      <c r="H218" s="76"/>
      <c r="I218" s="73"/>
    </row>
    <row r="219" spans="4:9" s="71" customFormat="1" ht="15.75">
      <c r="D219" s="75"/>
      <c r="H219" s="76"/>
      <c r="I219" s="73"/>
    </row>
    <row r="220" spans="4:9" s="71" customFormat="1" ht="15.75">
      <c r="D220" s="75"/>
      <c r="H220" s="76"/>
      <c r="I220" s="73"/>
    </row>
    <row r="221" spans="4:9" s="71" customFormat="1" ht="15.75">
      <c r="D221" s="75"/>
      <c r="H221" s="76"/>
      <c r="I221" s="73"/>
    </row>
    <row r="222" spans="4:9" s="71" customFormat="1" ht="15.75">
      <c r="D222" s="75"/>
      <c r="H222" s="76"/>
      <c r="I222" s="73"/>
    </row>
    <row r="223" spans="4:9" s="71" customFormat="1" ht="15.75">
      <c r="D223" s="75"/>
      <c r="H223" s="76"/>
      <c r="I223" s="73"/>
    </row>
    <row r="224" spans="4:9" s="71" customFormat="1" ht="15.75">
      <c r="D224" s="75"/>
      <c r="H224" s="76"/>
      <c r="I224" s="73"/>
    </row>
    <row r="225" spans="4:9" s="71" customFormat="1" ht="15.75">
      <c r="D225" s="75"/>
      <c r="H225" s="76"/>
      <c r="I225" s="73"/>
    </row>
    <row r="226" spans="4:9" s="71" customFormat="1" ht="15.75">
      <c r="D226" s="75"/>
      <c r="H226" s="76"/>
      <c r="I226" s="73"/>
    </row>
    <row r="227" spans="4:9" s="71" customFormat="1" ht="15.75">
      <c r="D227" s="75"/>
      <c r="H227" s="76"/>
      <c r="I227" s="73"/>
    </row>
    <row r="228" spans="4:9" s="71" customFormat="1" ht="15.75">
      <c r="D228" s="75"/>
      <c r="H228" s="76"/>
      <c r="I228" s="73"/>
    </row>
    <row r="229" spans="4:9" s="71" customFormat="1" ht="15.75">
      <c r="D229" s="75"/>
      <c r="H229" s="76"/>
      <c r="I229" s="73"/>
    </row>
    <row r="230" spans="4:9" s="71" customFormat="1" ht="15.75">
      <c r="D230" s="75"/>
      <c r="H230" s="76"/>
      <c r="I230" s="73"/>
    </row>
    <row r="231" spans="4:9" s="71" customFormat="1" ht="15.75">
      <c r="D231" s="75"/>
      <c r="H231" s="76"/>
      <c r="I231" s="73"/>
    </row>
    <row r="232" spans="4:9" s="71" customFormat="1" ht="15.75">
      <c r="D232" s="75"/>
      <c r="H232" s="76"/>
      <c r="I232" s="73"/>
    </row>
    <row r="233" spans="4:9" s="71" customFormat="1" ht="15.75">
      <c r="D233" s="75"/>
      <c r="H233" s="76"/>
      <c r="I233" s="73"/>
    </row>
    <row r="234" spans="4:9" s="71" customFormat="1" ht="15.75">
      <c r="D234" s="75"/>
      <c r="H234" s="76"/>
      <c r="I234" s="73"/>
    </row>
    <row r="235" spans="4:9" s="71" customFormat="1" ht="15.75">
      <c r="D235" s="75"/>
      <c r="H235" s="76"/>
      <c r="I235" s="73"/>
    </row>
    <row r="236" spans="4:9" s="71" customFormat="1" ht="15.75">
      <c r="D236" s="75"/>
      <c r="H236" s="76"/>
      <c r="I236" s="73"/>
    </row>
    <row r="237" spans="4:9" s="71" customFormat="1" ht="15.75">
      <c r="D237" s="75"/>
      <c r="H237" s="76"/>
      <c r="I237" s="73"/>
    </row>
    <row r="238" spans="4:9" s="71" customFormat="1" ht="15.75">
      <c r="D238" s="75"/>
      <c r="H238" s="76"/>
      <c r="I238" s="73"/>
    </row>
    <row r="239" spans="4:9" s="71" customFormat="1" ht="15.75">
      <c r="D239" s="75"/>
      <c r="H239" s="76"/>
      <c r="I239" s="73"/>
    </row>
    <row r="240" spans="4:9" s="71" customFormat="1" ht="15.75">
      <c r="D240" s="75"/>
      <c r="H240" s="76"/>
      <c r="I240" s="73"/>
    </row>
    <row r="241" spans="4:9" s="71" customFormat="1" ht="15.75">
      <c r="D241" s="75"/>
      <c r="H241" s="76"/>
      <c r="I241" s="73"/>
    </row>
    <row r="242" spans="4:9" s="71" customFormat="1" ht="15.75">
      <c r="D242" s="75"/>
      <c r="H242" s="76"/>
      <c r="I242" s="73"/>
    </row>
    <row r="243" spans="4:9" s="71" customFormat="1" ht="15.75">
      <c r="D243" s="75"/>
      <c r="H243" s="76"/>
      <c r="I243" s="73"/>
    </row>
    <row r="244" spans="4:9" s="71" customFormat="1" ht="15.75">
      <c r="D244" s="75"/>
      <c r="H244" s="76"/>
      <c r="I244" s="73"/>
    </row>
    <row r="245" spans="4:9" s="71" customFormat="1" ht="15.75">
      <c r="D245" s="75"/>
      <c r="H245" s="76"/>
      <c r="I245" s="73"/>
    </row>
    <row r="246" spans="4:9" s="71" customFormat="1" ht="15.75">
      <c r="D246" s="75"/>
      <c r="H246" s="76"/>
      <c r="I246" s="73"/>
    </row>
    <row r="247" spans="4:9" s="71" customFormat="1" ht="15.75">
      <c r="D247" s="75"/>
      <c r="H247" s="76"/>
      <c r="I247" s="73"/>
    </row>
    <row r="248" spans="4:9" s="71" customFormat="1" ht="15.75">
      <c r="D248" s="75"/>
      <c r="H248" s="76"/>
      <c r="I248" s="73"/>
    </row>
    <row r="249" spans="4:9" s="71" customFormat="1" ht="15.75">
      <c r="D249" s="75"/>
      <c r="H249" s="76"/>
      <c r="I249" s="73"/>
    </row>
    <row r="250" spans="4:9" s="71" customFormat="1" ht="15.75">
      <c r="D250" s="75"/>
      <c r="H250" s="76"/>
      <c r="I250" s="73"/>
    </row>
    <row r="251" spans="4:9" s="71" customFormat="1" ht="15.75">
      <c r="D251" s="75"/>
      <c r="H251" s="76"/>
      <c r="I251" s="73"/>
    </row>
  </sheetData>
  <sheetProtection/>
  <mergeCells count="32">
    <mergeCell ref="D33:F33"/>
    <mergeCell ref="D101:F101"/>
    <mergeCell ref="D108:F108"/>
    <mergeCell ref="B101:C101"/>
    <mergeCell ref="B108:C108"/>
    <mergeCell ref="B25:C25"/>
    <mergeCell ref="A26:H26"/>
    <mergeCell ref="A18:H18"/>
    <mergeCell ref="F12:F14"/>
    <mergeCell ref="G12:G14"/>
    <mergeCell ref="A2:B2"/>
    <mergeCell ref="A1:H1"/>
    <mergeCell ref="D25:F25"/>
    <mergeCell ref="A21:H21"/>
    <mergeCell ref="B112:H112"/>
    <mergeCell ref="B113:H113"/>
    <mergeCell ref="B114:H114"/>
    <mergeCell ref="A110:H110"/>
    <mergeCell ref="A103:H103"/>
    <mergeCell ref="C105:C107"/>
    <mergeCell ref="B111:H111"/>
    <mergeCell ref="D105:E107"/>
    <mergeCell ref="B28:H28"/>
    <mergeCell ref="B23:H24"/>
    <mergeCell ref="A38:B38"/>
    <mergeCell ref="C2:D2"/>
    <mergeCell ref="A12:A14"/>
    <mergeCell ref="B12:B14"/>
    <mergeCell ref="C12:C14"/>
    <mergeCell ref="D12:D14"/>
    <mergeCell ref="A20:H20"/>
    <mergeCell ref="A19:H19"/>
  </mergeCells>
  <hyperlinks>
    <hyperlink ref="B10" r:id="rId1" display="richardstubbs@mweb.co.za"/>
    <hyperlink ref="B11" r:id="rId2" display="www.aircraftafrica.co.za"/>
  </hyperlinks>
  <printOptions/>
  <pageMargins left="0.2362204724409449" right="0.2362204724409449" top="0.7480314960629921" bottom="0.1968503937007874" header="0.31496062992125984" footer="0.31496062992125984"/>
  <pageSetup horizontalDpi="600" verticalDpi="600" orientation="landscape" paperSize="9" scale="90"/>
  <drawing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A1" sqref="A1"/>
    </sheetView>
  </sheetViews>
  <sheetFormatPr defaultColWidth="8.75390625" defaultRowHeight="12.75"/>
  <cols>
    <col min="1" max="1" width="1.12109375" style="0" customWidth="1"/>
    <col min="2" max="2" width="64.375" style="0" customWidth="1"/>
    <col min="3" max="3" width="1.625" style="0" customWidth="1"/>
    <col min="4" max="4" width="5.625" style="0" customWidth="1"/>
    <col min="5" max="6" width="16.00390625" style="0" customWidth="1"/>
  </cols>
  <sheetData>
    <row r="1" spans="2:6" ht="12.75">
      <c r="B1" s="168" t="s">
        <v>135</v>
      </c>
      <c r="C1" s="168"/>
      <c r="D1" s="172"/>
      <c r="E1" s="172"/>
      <c r="F1" s="172"/>
    </row>
    <row r="2" spans="2:6" ht="12.75">
      <c r="B2" s="168" t="s">
        <v>136</v>
      </c>
      <c r="C2" s="168"/>
      <c r="D2" s="172"/>
      <c r="E2" s="172"/>
      <c r="F2" s="172"/>
    </row>
    <row r="3" spans="2:6" ht="12.75">
      <c r="B3" s="169"/>
      <c r="C3" s="169"/>
      <c r="D3" s="173"/>
      <c r="E3" s="173"/>
      <c r="F3" s="173"/>
    </row>
    <row r="4" spans="2:6" ht="51">
      <c r="B4" s="169" t="s">
        <v>137</v>
      </c>
      <c r="C4" s="169"/>
      <c r="D4" s="173"/>
      <c r="E4" s="173"/>
      <c r="F4" s="173"/>
    </row>
    <row r="5" spans="2:6" ht="12.75">
      <c r="B5" s="169"/>
      <c r="C5" s="169"/>
      <c r="D5" s="173"/>
      <c r="E5" s="173"/>
      <c r="F5" s="173"/>
    </row>
    <row r="6" spans="2:6" ht="12.75">
      <c r="B6" s="168" t="s">
        <v>138</v>
      </c>
      <c r="C6" s="168"/>
      <c r="D6" s="172"/>
      <c r="E6" s="172" t="s">
        <v>139</v>
      </c>
      <c r="F6" s="172" t="s">
        <v>140</v>
      </c>
    </row>
    <row r="7" spans="2:6" ht="13.5" thickBot="1">
      <c r="B7" s="169"/>
      <c r="C7" s="169"/>
      <c r="D7" s="173"/>
      <c r="E7" s="173"/>
      <c r="F7" s="173"/>
    </row>
    <row r="8" spans="2:6" ht="39" thickBot="1">
      <c r="B8" s="170" t="s">
        <v>141</v>
      </c>
      <c r="C8" s="171"/>
      <c r="D8" s="174"/>
      <c r="E8" s="174">
        <v>1</v>
      </c>
      <c r="F8" s="175" t="s">
        <v>142</v>
      </c>
    </row>
    <row r="9" spans="2:6" ht="12.75">
      <c r="B9" s="169"/>
      <c r="C9" s="169"/>
      <c r="D9" s="173"/>
      <c r="E9" s="173"/>
      <c r="F9" s="173"/>
    </row>
    <row r="10" spans="2:6" ht="12.75">
      <c r="B10" s="169"/>
      <c r="C10" s="169"/>
      <c r="D10" s="173"/>
      <c r="E10" s="173"/>
      <c r="F10" s="17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Direct Fly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Direct Fly</dc:creator>
  <cp:keywords/>
  <dc:description/>
  <cp:lastModifiedBy>Richard Stubbs</cp:lastModifiedBy>
  <cp:lastPrinted>2014-06-25T14:50:53Z</cp:lastPrinted>
  <dcterms:created xsi:type="dcterms:W3CDTF">2005-02-22T15:39:49Z</dcterms:created>
  <dcterms:modified xsi:type="dcterms:W3CDTF">2014-08-30T06:45:11Z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